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Hoja1!$A$2:$G$397</definedName>
  </definedNames>
  <calcPr calcId="144525"/>
</workbook>
</file>

<file path=xl/calcChain.xml><?xml version="1.0" encoding="utf-8"?>
<calcChain xmlns="http://schemas.openxmlformats.org/spreadsheetml/2006/main">
  <c r="E391" i="1" l="1"/>
  <c r="D391" i="1"/>
  <c r="C391" i="1"/>
  <c r="E368" i="1"/>
  <c r="D359" i="1"/>
  <c r="D355" i="1"/>
  <c r="D352" i="1"/>
  <c r="D351" i="1"/>
  <c r="D350" i="1"/>
  <c r="E349" i="1"/>
  <c r="E347" i="1"/>
  <c r="E334" i="1"/>
  <c r="E327" i="1"/>
  <c r="E325" i="1"/>
  <c r="C317" i="1"/>
  <c r="D305" i="1"/>
  <c r="C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305" i="1" s="1"/>
  <c r="D282" i="1"/>
  <c r="C282" i="1"/>
  <c r="E280" i="1"/>
  <c r="E282" i="1" s="1"/>
  <c r="D275" i="1"/>
  <c r="C275" i="1"/>
  <c r="E273" i="1"/>
  <c r="E275" i="1" s="1"/>
  <c r="C267" i="1"/>
  <c r="C175" i="1"/>
  <c r="C169" i="1"/>
  <c r="C157" i="1"/>
  <c r="C150" i="1"/>
  <c r="C136" i="1"/>
  <c r="F128" i="1"/>
  <c r="E128" i="1"/>
  <c r="D128" i="1"/>
  <c r="C128" i="1"/>
  <c r="C117" i="1"/>
  <c r="C108" i="1"/>
  <c r="E99" i="1"/>
  <c r="E101" i="1" s="1"/>
  <c r="E95" i="1"/>
  <c r="D91" i="1"/>
  <c r="C91" i="1"/>
  <c r="E90" i="1"/>
  <c r="E89" i="1"/>
  <c r="E88" i="1"/>
  <c r="E86" i="1"/>
  <c r="E91" i="1" s="1"/>
  <c r="C78" i="1"/>
  <c r="C69" i="1"/>
  <c r="C58" i="1"/>
  <c r="F47" i="1"/>
  <c r="E47" i="1"/>
  <c r="D47" i="1"/>
  <c r="C41" i="1"/>
  <c r="C39" i="1"/>
  <c r="C47" i="1" s="1"/>
  <c r="E35" i="1"/>
  <c r="D35" i="1"/>
  <c r="C35" i="1"/>
  <c r="E23" i="1"/>
  <c r="C23" i="1"/>
  <c r="E340" i="1" l="1"/>
  <c r="E377" i="1"/>
</calcChain>
</file>

<file path=xl/sharedStrings.xml><?xml version="1.0" encoding="utf-8"?>
<sst xmlns="http://schemas.openxmlformats.org/spreadsheetml/2006/main" count="326" uniqueCount="251">
  <si>
    <t xml:space="preserve">NOTAS A LOS ESTADOS FINANCIEROS </t>
  </si>
  <si>
    <t>Al 30 de junio del 2016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</si>
  <si>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</si>
  <si>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</si>
  <si>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</si>
  <si>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</si>
  <si>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</si>
  <si>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</si>
  <si>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</si>
  <si>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</si>
  <si>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</si>
  <si>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</si>
  <si>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</si>
  <si>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</si>
  <si>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</si>
  <si>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</si>
  <si>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</si>
  <si>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</si>
  <si>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</si>
  <si>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</si>
  <si>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</si>
  <si>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</si>
  <si>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</si>
  <si>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</si>
  <si>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</si>
  <si>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</si>
  <si>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</si>
  <si>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</si>
  <si>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</si>
  <si>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</si>
  <si>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</si>
  <si>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</si>
  <si>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</si>
  <si>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</si>
  <si>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</si>
  <si>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</si>
  <si>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</si>
  <si>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</si>
  <si>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</si>
  <si>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</si>
  <si>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</si>
  <si>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</si>
  <si>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</si>
  <si>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</si>
  <si>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</si>
  <si>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</si>
  <si>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</si>
  <si>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</si>
  <si>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</si>
  <si>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</si>
  <si>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</si>
  <si>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</si>
  <si>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</si>
  <si>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</si>
  <si>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</si>
  <si>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</si>
  <si>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</si>
  <si>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</si>
  <si>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</si>
  <si>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</si>
  <si>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</si>
  <si>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</si>
  <si>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</si>
  <si>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</si>
  <si>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</si>
  <si>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</si>
  <si>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</si>
  <si>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</si>
  <si>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</si>
  <si>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</si>
  <si>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</si>
  <si>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</si>
  <si>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</si>
  <si>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</si>
  <si>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</si>
  <si>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</si>
  <si>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</si>
  <si>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</si>
  <si>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</si>
  <si>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</si>
  <si>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</si>
  <si>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</si>
  <si>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</si>
  <si>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</si>
  <si>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PERSONAL PERMANENTE</t>
  </si>
  <si>
    <t>5112121000  HONORARIOS ASIMILABLES A SALARIOS</t>
  </si>
  <si>
    <t>5113131000  PRIMAS POR AÑOS DE SERVS. EFECTIV. PRESTADOS</t>
  </si>
  <si>
    <t>5113132000  PRIMAS DE VACAS., DOMINICAL Y GRATIF. FIN DE AÑO</t>
  </si>
  <si>
    <t>5113134000  COMPENSACIONES</t>
  </si>
  <si>
    <t>5114141000  APORTACIONES DE SEGURIDAD SOCIAL</t>
  </si>
  <si>
    <t>5114142000  APORTACIONES A FONDOS DE VIVIENDA</t>
  </si>
  <si>
    <t>5114143000  APORTACIONES AL SISTEMA  PARA EL RETIRO</t>
  </si>
  <si>
    <t>5115152000  INDEMNIZACIONES</t>
  </si>
  <si>
    <t>5115153000  PRESTACIONES Y HABERES DE RETIRO</t>
  </si>
  <si>
    <t>5115154000  PRESTACIONES CONTRACTUALES</t>
  </si>
  <si>
    <t>5121211000  MATERIALES Y ÚTILES DE OFICINA</t>
  </si>
  <si>
    <t>5121212000  MATERIALES Y UTILES DE IMPRESION Y REPRODUCCION</t>
  </si>
  <si>
    <t>5121214000  MAT.,UTILES Y EQUIPOS MENORES DE TECNOLOGIAS DE LA</t>
  </si>
  <si>
    <t>5121215000  MATERIAL IMPRESO E INFORMACION DIGITAL</t>
  </si>
  <si>
    <t>5121216000  MATERIAL DE LIMPIEZA</t>
  </si>
  <si>
    <t>5121217000  MATERIALES Y ÚTILES DE ENSEÑANZA</t>
  </si>
  <si>
    <t>5122221000  ALIMENTACIÓN DE PERSONAS</t>
  </si>
  <si>
    <t>5122222000  PRODUCTOS ALIMENTICIOS PARA ANIMALES</t>
  </si>
  <si>
    <t>5122223000  UTENSILIOS PARA EL SERVICIO DE ALIMENTACIÓN</t>
  </si>
  <si>
    <t>5123234000  COMBUST., LUBS., ADIT., CARB Y DERIV. C.M.P.</t>
  </si>
  <si>
    <t>5124246000  MATERIAL ELECTRICO Y ELECTRONICO</t>
  </si>
  <si>
    <t>5124247000  ARTICULOS METALICOS PARA LA CONSTRUCCION</t>
  </si>
  <si>
    <t>5124248000  MATERIALES COMPLEMENTARIOS</t>
  </si>
  <si>
    <t>5124249000  OTROS MATERIALES Y ARTICULOS DE CONSTRUCCION Y REP</t>
  </si>
  <si>
    <t>5125251000  SUSTANCIAS QUÍMICAS</t>
  </si>
  <si>
    <t>5125252000  FERTILIZANTES, PESTICIDAS Y OTROS AGROQUIMICOS</t>
  </si>
  <si>
    <t>5125253000  MEDICINAS Y PRODUCTOS FARMACÉUTICOS</t>
  </si>
  <si>
    <t>5125254000  MATERIALES, ACCESORIOS Y SUMINISTROS MÉDICOS</t>
  </si>
  <si>
    <t>5125255000  MAT., ACCESORIOS Y SUMINISTROS DE LABORATORIO</t>
  </si>
  <si>
    <t>5125256000  FIBRAS SINTÉTICAS, HULES, PLÁSTICOS Y DERIVS.</t>
  </si>
  <si>
    <t>5125259000  OTROS PRODUCTOS QUÍMICOS</t>
  </si>
  <si>
    <t>5126261000  COMBUSTIBLES, LUBRICANTES Y ADITIVOS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</si>
  <si>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</si>
  <si>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</si>
  <si>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</si>
  <si>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</si>
  <si>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</si>
  <si>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ACCESORIOS Y HERRAM. MENORES</t>
  </si>
  <si>
    <t>5129293000  REF. Y ACCESORIOS ME. MOB. Y EQ. AD., ED. Y REC.</t>
  </si>
  <si>
    <t>5129294000  REFACCIONES Y ACCESORIOS PARA EQ. DE COMPUTO</t>
  </si>
  <si>
    <t>5129296000  REF. Y ACCESORIOS ME. DE EQ. DE TRANSPORTE</t>
  </si>
  <si>
    <t>5129298000  REF. Y ACCESORIOS ME. DE MAQ. Y OTROS EQUIPOS</t>
  </si>
  <si>
    <t>5129299000  REF. Y ACCESORIOS ME. OTROS BIENES MUEBLES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</si>
  <si>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</si>
  <si>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</si>
  <si>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</si>
  <si>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</si>
  <si>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INTERNET, REDES Y PROC. DE INFO.</t>
  </si>
  <si>
    <t>5131318000  SERVICIOS POSTALES Y TELEGRAFICOS</t>
  </si>
  <si>
    <t>5132325000  ARRENDAMIENTO DE EQUIPO DE TRANSPORTE</t>
  </si>
  <si>
    <t>5132326000  ARRENDA. DE MAQ., OTROS EQ. Y HERRAMIENTAS</t>
  </si>
  <si>
    <t>5132327000  ARRENDAMIENTO DE ACTIVOS INTANGIBLES</t>
  </si>
  <si>
    <t>5132329000  OTROS ARRENDAMIENTOS</t>
  </si>
  <si>
    <t>5133331000  SERVS. LEGALES, DE CONTA., AUDITORIA Y RELACS.</t>
  </si>
  <si>
    <t>5133334000  CAPACITACIÓN</t>
  </si>
  <si>
    <t>5133336000  SERVS. APOYO ADMVO., FOTOCOPIADO E IMPRESION</t>
  </si>
  <si>
    <t>5133338000  SERVICIOS DE VIGILANCIA</t>
  </si>
  <si>
    <t>5134341000  SERVICIOS FINANCIEROS Y BANCARIOS</t>
  </si>
  <si>
    <t>5134344000  SEGUROS DE RESPONSABILIDAD PATRIMONIAL Y FIANZAS</t>
  </si>
  <si>
    <t>5134345000  SEGUROS DE BIENES PATRIMONIALES</t>
  </si>
  <si>
    <t>5134347000  FLETES Y MANIOBRAS</t>
  </si>
  <si>
    <t>5134348000  COMISIONES POR VENTAS</t>
  </si>
  <si>
    <t>5135351000  CONSERV. Y MANTENIMIENTO MENOR DE INMUEBLES</t>
  </si>
  <si>
    <t>5135352000  INST., REPAR. MTTO. MOB. Y EQ. ADMON., EDU. Y REC</t>
  </si>
  <si>
    <t>5135353000  INST., REPAR. Y MTTO. EQ. COMPU. Y TECNO. DE INFO</t>
  </si>
  <si>
    <t>5135355000  REPAR. Y MTTO. DE EQUIPO DE TRANSPORTE</t>
  </si>
  <si>
    <t>5135357000  INST., REP. Y MTTO. DE MAQ., OT. EQ. Y HERRMTAS.</t>
  </si>
  <si>
    <t>5135358000  SERVICIOS DE LIMPIEZA Y MANEJO DE DESECHOS</t>
  </si>
  <si>
    <t>5135359000  SERVICIOS DE JARDINERÍA Y FUMIGACIÓN</t>
  </si>
  <si>
    <t>5136362000  DIF. RADIO, TV. Y O.M.M.C. PRo. VTA. BIE. O SERVS</t>
  </si>
  <si>
    <t>5136363000  SERV. CREAT., PREP. Y PRO. PUB., EXCEP. INTERNET</t>
  </si>
  <si>
    <t>5137371000  PASAJES AEREOS</t>
  </si>
  <si>
    <t>5137372000  PASAJES TERRESTRES</t>
  </si>
  <si>
    <t>5137375000  VIATICOS EN EL PAIS</t>
  </si>
  <si>
    <t>5137379000  OTROS SERVICIOS DE TRASLADO Y HOSPEDAJE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</si>
  <si>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</si>
  <si>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</si>
  <si>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</si>
  <si>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</si>
  <si>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</si>
  <si>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5139398000  IMPUESTO DE NOMINA</t>
  </si>
  <si>
    <t>5139399000  OTROS SERVICIOS GENERALES</t>
  </si>
  <si>
    <t>5242442000  BECAS Y OT. AYUDAS PARA PROG. DE CAPACITA.</t>
  </si>
  <si>
    <t>5599000006  Diferencia por Redondeo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</si>
  <si>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</si>
  <si>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</si>
  <si>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</si>
  <si>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</si>
  <si>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</si>
  <si>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VHP-02 PATRIMONIO GENERADO</t>
  </si>
  <si>
    <t>3210 HACIENDA PUBLICA /PATRIMONIO GENERADO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</si>
  <si>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</si>
  <si>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</si>
  <si>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</si>
  <si>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</si>
  <si>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</si>
  <si>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1112102004  MUNICIPAL 822</t>
  </si>
  <si>
    <t>1112102005  INGRESOS PROPIOS 179</t>
  </si>
  <si>
    <t>1112102006  FAM 087</t>
  </si>
  <si>
    <t>1112102008  BANCOMER FIMES 2010</t>
  </si>
  <si>
    <t>1112102009  BANCOMER 187106785 PROMEP</t>
  </si>
  <si>
    <t>1112102010  BANCOMER 188311439  FAM</t>
  </si>
  <si>
    <t>1112102011  BANCOMER PIFI 268</t>
  </si>
  <si>
    <t>1112102012  BANCOMER 0194113209  FADOEES 2013</t>
  </si>
  <si>
    <t>1112102013  BANCOMER 0193726266 FAM 2013</t>
  </si>
  <si>
    <t>1112102015  BANCOMER 0198260206 PROD - APROV</t>
  </si>
  <si>
    <t>1112102016  BANCOMER 0100736643 BANCOMER FAM 2015</t>
  </si>
  <si>
    <t>1112102017  BANCOMER 0103339394 FOMIX SH1</t>
  </si>
  <si>
    <t>1112102018  BANCOMER 0103339424 FOMIX VI2</t>
  </si>
  <si>
    <t>1112102019  BANCOMER 0104654943 PADES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</si>
  <si>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</si>
  <si>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</si>
  <si>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</si>
  <si>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</si>
  <si>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</si>
  <si>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</si>
  <si>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</si>
  <si>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mayo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</si>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</sst>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149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/>
    <xf numFmtId="4" fontId="2" fillId="0" borderId="0" xfId="0" applyNumberFormat="1" applyFont="1"/>
    <xf numFmtId="43" fontId="9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3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3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2" xfId="3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2" borderId="1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2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9" xfId="0" applyFont="1" applyBorder="1"/>
    <xf numFmtId="0" fontId="9" fillId="2" borderId="2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2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3" fontId="15" fillId="0" borderId="1" xfId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13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3" fontId="2" fillId="3" borderId="0" xfId="1" applyFont="1" applyFill="1"/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0" fontId="7" fillId="0" borderId="0" xfId="0" applyFont="1" applyBorder="1" applyAlignment="1">
      <alignment horizontal="center"/>
    </xf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367182" y="95782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181975" y="117504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251886" y="135753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104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23647" y="1895811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112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199094" y="2041711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131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324725" y="2386853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146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240681" y="266229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153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2791329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6/Estados%20Financieros%202016/06_Estados%20Financieros%20de%20Junio%202016/Estados%20Fros%20y%20Pptales%20UPJR_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EAIyENC"/>
      <sheetName val="Bza STyRC"/>
      <sheetName val="PT EAIyENC"/>
      <sheetName val="Gto x Fdo"/>
      <sheetName val="CxC"/>
      <sheetName val="Program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I28">
            <v>39759085.949999996</v>
          </cell>
        </row>
      </sheetData>
      <sheetData sheetId="12">
        <row r="22">
          <cell r="J22">
            <v>29258954.18</v>
          </cell>
        </row>
      </sheetData>
      <sheetData sheetId="13">
        <row r="38">
          <cell r="J38">
            <v>250931.1</v>
          </cell>
        </row>
        <row r="39">
          <cell r="J39">
            <v>0</v>
          </cell>
        </row>
        <row r="40">
          <cell r="J40">
            <v>15560.9</v>
          </cell>
        </row>
        <row r="41">
          <cell r="J41">
            <v>930767.77</v>
          </cell>
        </row>
        <row r="43">
          <cell r="J43">
            <v>9147318.3800000008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5"/>
  <sheetViews>
    <sheetView tabSelected="1" topLeftCell="A386" zoomScale="80" zoomScaleNormal="80" workbookViewId="0">
      <selection activeCell="F26" sqref="F26"/>
    </sheetView>
  </sheetViews>
  <sheetFormatPr baseColWidth="10" defaultRowHeight="12.75"/>
  <cols>
    <col min="1" max="1" width="11.42578125" style="2"/>
    <col min="2" max="2" width="70.28515625" style="2" customWidth="1"/>
    <col min="3" max="6" width="26.7109375" style="2" customWidth="1"/>
    <col min="7" max="7" width="14.85546875" style="2" bestFit="1" customWidth="1"/>
    <col min="8" max="8" width="15.42578125" style="2" customWidth="1"/>
    <col min="9" max="16384" width="11.42578125" style="2"/>
  </cols>
  <sheetData>
    <row r="2" spans="1:7">
      <c r="A2" s="1"/>
      <c r="B2" s="1"/>
      <c r="C2" s="1"/>
      <c r="D2" s="1"/>
      <c r="E2" s="1"/>
      <c r="F2" s="1"/>
      <c r="G2" s="1"/>
    </row>
    <row r="3" spans="1:7">
      <c r="A3" s="3" t="s">
        <v>0</v>
      </c>
      <c r="B3" s="3"/>
      <c r="C3" s="3"/>
      <c r="D3" s="3"/>
      <c r="E3" s="3"/>
      <c r="F3" s="3"/>
      <c r="G3" s="3"/>
    </row>
    <row r="4" spans="1:7">
      <c r="A4" s="3" t="s">
        <v>1</v>
      </c>
      <c r="B4" s="3"/>
      <c r="C4" s="3"/>
      <c r="D4" s="3"/>
      <c r="E4" s="3"/>
      <c r="F4" s="3"/>
      <c r="G4" s="3"/>
    </row>
    <row r="5" spans="1:7">
      <c r="B5" s="4"/>
      <c r="C5" s="5"/>
      <c r="D5" s="6"/>
      <c r="E5" s="6"/>
      <c r="F5" s="6"/>
    </row>
    <row r="7" spans="1:7">
      <c r="B7" s="7" t="s">
        <v>2</v>
      </c>
      <c r="C7" s="8" t="s">
        <v>3</v>
      </c>
      <c r="D7" s="9"/>
      <c r="E7" s="10"/>
      <c r="F7" s="11"/>
      <c r="G7" s="7"/>
    </row>
    <row r="9" spans="1:7">
      <c r="A9" s="12" t="s">
        <v>4</v>
      </c>
      <c r="B9" s="12"/>
      <c r="C9" s="12"/>
      <c r="D9" s="12"/>
      <c r="E9" s="12"/>
      <c r="F9" s="12"/>
      <c r="G9" s="12"/>
    </row>
    <row r="10" spans="1:7">
      <c r="B10" s="13"/>
      <c r="C10" s="8"/>
      <c r="D10" s="9"/>
      <c r="E10" s="10"/>
      <c r="F10" s="11"/>
    </row>
    <row r="11" spans="1:7">
      <c r="B11" s="14" t="s">
        <v>5</v>
      </c>
      <c r="C11" s="15"/>
      <c r="D11" s="6"/>
      <c r="E11" s="6"/>
      <c r="F11" s="6"/>
    </row>
    <row r="12" spans="1:7">
      <c r="B12" s="16"/>
      <c r="C12" s="5"/>
      <c r="D12" s="6"/>
      <c r="E12" s="6"/>
      <c r="F12" s="6"/>
    </row>
    <row r="13" spans="1:7">
      <c r="B13" s="17" t="s">
        <v>6</v>
      </c>
      <c r="C13" s="5"/>
      <c r="D13" s="6"/>
      <c r="E13" s="6"/>
      <c r="F13" s="6"/>
    </row>
    <row r="14" spans="1:7">
      <c r="C14" s="5"/>
    </row>
    <row r="15" spans="1:7">
      <c r="B15" s="18" t="s">
        <v>7</v>
      </c>
      <c r="C15" s="10"/>
      <c r="D15" s="10"/>
      <c r="E15" s="10"/>
    </row>
    <row r="16" spans="1:7">
      <c r="B16" s="19"/>
      <c r="C16" s="10"/>
      <c r="D16" s="10"/>
      <c r="E16" s="10"/>
    </row>
    <row r="17" spans="2:5">
      <c r="B17" s="20" t="s">
        <v>8</v>
      </c>
      <c r="C17" s="21" t="s">
        <v>9</v>
      </c>
      <c r="D17" s="21" t="s">
        <v>10</v>
      </c>
      <c r="E17" s="21" t="s">
        <v>11</v>
      </c>
    </row>
    <row r="18" spans="2:5">
      <c r="B18" s="22" t="s">
        <v>12</v>
      </c>
      <c r="C18" s="23"/>
      <c r="D18" s="23">
        <v>0</v>
      </c>
      <c r="E18" s="23">
        <v>0</v>
      </c>
    </row>
    <row r="19" spans="2:5">
      <c r="B19" s="24"/>
      <c r="C19" s="25"/>
      <c r="D19" s="25">
        <v>0</v>
      </c>
      <c r="E19" s="25">
        <v>0</v>
      </c>
    </row>
    <row r="20" spans="2:5">
      <c r="B20" s="24" t="s">
        <v>13</v>
      </c>
      <c r="C20" s="25"/>
      <c r="D20" s="25">
        <v>0</v>
      </c>
      <c r="E20" s="25">
        <v>0</v>
      </c>
    </row>
    <row r="21" spans="2:5">
      <c r="B21" s="24"/>
      <c r="C21" s="25"/>
      <c r="D21" s="25">
        <v>0</v>
      </c>
      <c r="E21" s="25">
        <v>0</v>
      </c>
    </row>
    <row r="22" spans="2:5">
      <c r="B22" s="26" t="s">
        <v>14</v>
      </c>
      <c r="C22" s="27"/>
      <c r="D22" s="27">
        <v>0</v>
      </c>
      <c r="E22" s="27">
        <v>0</v>
      </c>
    </row>
    <row r="23" spans="2:5">
      <c r="B23" s="19"/>
      <c r="C23" s="21">
        <f>SUM(C18:C22)</f>
        <v>0</v>
      </c>
      <c r="D23" s="21"/>
      <c r="E23" s="21">
        <f t="shared" ref="E23" si="0">SUM(E18:E22)</f>
        <v>0</v>
      </c>
    </row>
    <row r="24" spans="2:5">
      <c r="B24" s="19"/>
      <c r="C24" s="10"/>
      <c r="D24" s="10"/>
      <c r="E24" s="10"/>
    </row>
    <row r="25" spans="2:5">
      <c r="B25" s="19"/>
      <c r="C25" s="10"/>
      <c r="D25" s="10"/>
      <c r="E25" s="10"/>
    </row>
    <row r="26" spans="2:5">
      <c r="B26" s="19"/>
      <c r="C26" s="10"/>
      <c r="D26" s="10"/>
      <c r="E26" s="10"/>
    </row>
    <row r="27" spans="2:5">
      <c r="B27" s="18" t="s">
        <v>15</v>
      </c>
      <c r="C27" s="28"/>
      <c r="D27" s="10"/>
      <c r="E27" s="10"/>
    </row>
    <row r="29" spans="2:5">
      <c r="B29" s="20" t="s">
        <v>16</v>
      </c>
      <c r="C29" s="21" t="s">
        <v>9</v>
      </c>
      <c r="D29" s="21" t="s">
        <v>17</v>
      </c>
      <c r="E29" s="21" t="s">
        <v>18</v>
      </c>
    </row>
    <row r="30" spans="2:5">
      <c r="B30" s="24" t="s">
        <v>19</v>
      </c>
      <c r="C30" s="29"/>
      <c r="D30" s="29"/>
      <c r="E30" s="29"/>
    </row>
    <row r="31" spans="2:5">
      <c r="B31" s="24"/>
      <c r="C31" s="29"/>
      <c r="D31" s="29"/>
      <c r="E31" s="29"/>
    </row>
    <row r="32" spans="2:5">
      <c r="B32" s="24" t="s">
        <v>20</v>
      </c>
      <c r="C32" s="29"/>
      <c r="D32" s="29"/>
      <c r="E32" s="29"/>
    </row>
    <row r="33" spans="2:6">
      <c r="B33" s="24"/>
      <c r="C33" s="29"/>
      <c r="D33" s="29"/>
      <c r="E33" s="29"/>
    </row>
    <row r="34" spans="2:6">
      <c r="B34" s="26"/>
      <c r="C34" s="30"/>
      <c r="D34" s="30"/>
      <c r="E34" s="30"/>
    </row>
    <row r="35" spans="2:6">
      <c r="C35" s="21">
        <f>SUM(C30:C34)</f>
        <v>0</v>
      </c>
      <c r="D35" s="21">
        <f t="shared" ref="D35:E35" si="1">SUM(D30:D34)</f>
        <v>0</v>
      </c>
      <c r="E35" s="21">
        <f t="shared" si="1"/>
        <v>0</v>
      </c>
    </row>
    <row r="36" spans="2:6">
      <c r="C36" s="31"/>
      <c r="D36" s="31"/>
      <c r="E36" s="31"/>
    </row>
    <row r="38" spans="2:6">
      <c r="B38" s="20" t="s">
        <v>21</v>
      </c>
      <c r="C38" s="21" t="s">
        <v>9</v>
      </c>
      <c r="D38" s="21" t="s">
        <v>22</v>
      </c>
      <c r="E38" s="21" t="s">
        <v>23</v>
      </c>
      <c r="F38" s="21" t="s">
        <v>24</v>
      </c>
    </row>
    <row r="39" spans="2:6">
      <c r="B39" s="24" t="s">
        <v>25</v>
      </c>
      <c r="C39" s="29">
        <f>SUM(D39:F39)</f>
        <v>98818.98</v>
      </c>
      <c r="D39" s="29">
        <v>61930.58</v>
      </c>
      <c r="E39" s="29">
        <v>31000</v>
      </c>
      <c r="F39" s="29">
        <v>5888.4</v>
      </c>
    </row>
    <row r="40" spans="2:6">
      <c r="B40" s="24"/>
      <c r="C40" s="29"/>
      <c r="D40" s="29"/>
      <c r="E40" s="29"/>
      <c r="F40" s="29"/>
    </row>
    <row r="41" spans="2:6">
      <c r="B41" s="24" t="s">
        <v>26</v>
      </c>
      <c r="C41" s="29">
        <f>SUM(D41:F41)</f>
        <v>5000</v>
      </c>
      <c r="D41" s="29"/>
      <c r="E41" s="29">
        <v>5000</v>
      </c>
      <c r="F41" s="29"/>
    </row>
    <row r="42" spans="2:6">
      <c r="B42" s="24"/>
      <c r="C42" s="29"/>
      <c r="D42" s="29"/>
      <c r="E42" s="29"/>
      <c r="F42" s="29"/>
    </row>
    <row r="43" spans="2:6">
      <c r="B43" s="24" t="s">
        <v>27</v>
      </c>
      <c r="C43" s="29">
        <v>418335.81</v>
      </c>
      <c r="D43" s="29"/>
      <c r="E43" s="29">
        <v>418335.81</v>
      </c>
      <c r="F43" s="29"/>
    </row>
    <row r="44" spans="2:6">
      <c r="B44" s="24"/>
      <c r="C44" s="29"/>
      <c r="D44" s="29"/>
      <c r="E44" s="29"/>
      <c r="F44" s="29"/>
    </row>
    <row r="45" spans="2:6">
      <c r="B45" s="24" t="s">
        <v>28</v>
      </c>
      <c r="C45" s="29">
        <v>2030588.15</v>
      </c>
      <c r="D45" s="29"/>
      <c r="E45" s="29">
        <v>2030588.15</v>
      </c>
      <c r="F45" s="29"/>
    </row>
    <row r="46" spans="2:6">
      <c r="B46" s="26"/>
      <c r="C46" s="30"/>
      <c r="D46" s="30"/>
      <c r="E46" s="30"/>
      <c r="F46" s="30"/>
    </row>
    <row r="47" spans="2:6">
      <c r="C47" s="21">
        <f>SUM(C38:C46)</f>
        <v>2552742.94</v>
      </c>
      <c r="D47" s="21">
        <f t="shared" ref="D47:F47" si="2">SUM(D38:D46)</f>
        <v>61930.58</v>
      </c>
      <c r="E47" s="21">
        <f t="shared" si="2"/>
        <v>2484923.96</v>
      </c>
      <c r="F47" s="21">
        <f t="shared" si="2"/>
        <v>5888.4</v>
      </c>
    </row>
    <row r="51" spans="2:7">
      <c r="B51" s="18" t="s">
        <v>29</v>
      </c>
    </row>
    <row r="52" spans="2:7">
      <c r="B52" s="32"/>
    </row>
    <row r="53" spans="2:7">
      <c r="B53" s="20" t="s">
        <v>30</v>
      </c>
      <c r="C53" s="21" t="s">
        <v>9</v>
      </c>
      <c r="D53" s="21" t="s">
        <v>31</v>
      </c>
    </row>
    <row r="54" spans="2:7">
      <c r="B54" s="22" t="s">
        <v>32</v>
      </c>
      <c r="C54" s="23"/>
      <c r="D54" s="23">
        <v>0</v>
      </c>
    </row>
    <row r="55" spans="2:7">
      <c r="B55" s="24"/>
      <c r="C55" s="25"/>
      <c r="D55" s="25">
        <v>0</v>
      </c>
    </row>
    <row r="56" spans="2:7">
      <c r="B56" s="24" t="s">
        <v>33</v>
      </c>
      <c r="C56" s="25"/>
      <c r="D56" s="25"/>
    </row>
    <row r="57" spans="2:7">
      <c r="B57" s="26"/>
      <c r="C57" s="27"/>
      <c r="D57" s="27">
        <v>0</v>
      </c>
    </row>
    <row r="58" spans="2:7">
      <c r="B58" s="33"/>
      <c r="C58" s="21">
        <f>SUM(C53:C57)</f>
        <v>0</v>
      </c>
      <c r="D58" s="21"/>
    </row>
    <row r="59" spans="2:7">
      <c r="B59" s="33"/>
      <c r="C59" s="34"/>
      <c r="D59" s="34"/>
    </row>
    <row r="60" spans="2:7">
      <c r="B60" s="33"/>
      <c r="C60" s="34"/>
      <c r="D60" s="34"/>
    </row>
    <row r="62" spans="2:7">
      <c r="B62" s="18" t="s">
        <v>34</v>
      </c>
    </row>
    <row r="63" spans="2:7">
      <c r="B63" s="32"/>
    </row>
    <row r="64" spans="2:7">
      <c r="B64" s="20" t="s">
        <v>35</v>
      </c>
      <c r="C64" s="21" t="s">
        <v>9</v>
      </c>
      <c r="D64" s="21" t="s">
        <v>10</v>
      </c>
      <c r="E64" s="21" t="s">
        <v>36</v>
      </c>
      <c r="F64" s="35" t="s">
        <v>37</v>
      </c>
      <c r="G64" s="21" t="s">
        <v>38</v>
      </c>
    </row>
    <row r="65" spans="2:7">
      <c r="B65" s="36" t="s">
        <v>39</v>
      </c>
      <c r="C65" s="34"/>
      <c r="D65" s="34">
        <v>0</v>
      </c>
      <c r="E65" s="34">
        <v>0</v>
      </c>
      <c r="F65" s="34">
        <v>0</v>
      </c>
      <c r="G65" s="37">
        <v>0</v>
      </c>
    </row>
    <row r="66" spans="2:7">
      <c r="B66" s="36"/>
      <c r="C66" s="34"/>
      <c r="D66" s="34">
        <v>0</v>
      </c>
      <c r="E66" s="34">
        <v>0</v>
      </c>
      <c r="F66" s="34">
        <v>0</v>
      </c>
      <c r="G66" s="37">
        <v>0</v>
      </c>
    </row>
    <row r="67" spans="2:7">
      <c r="B67" s="36"/>
      <c r="C67" s="34"/>
      <c r="D67" s="34">
        <v>0</v>
      </c>
      <c r="E67" s="34">
        <v>0</v>
      </c>
      <c r="F67" s="34">
        <v>0</v>
      </c>
      <c r="G67" s="37">
        <v>0</v>
      </c>
    </row>
    <row r="68" spans="2:7">
      <c r="B68" s="38"/>
      <c r="C68" s="39"/>
      <c r="D68" s="39">
        <v>0</v>
      </c>
      <c r="E68" s="39">
        <v>0</v>
      </c>
      <c r="F68" s="39">
        <v>0</v>
      </c>
      <c r="G68" s="40">
        <v>0</v>
      </c>
    </row>
    <row r="69" spans="2:7">
      <c r="B69" s="33"/>
      <c r="C69" s="21">
        <f>SUM(C64:C68)</f>
        <v>0</v>
      </c>
      <c r="D69" s="41">
        <v>0</v>
      </c>
      <c r="E69" s="42">
        <v>0</v>
      </c>
      <c r="F69" s="42">
        <v>0</v>
      </c>
      <c r="G69" s="43">
        <v>0</v>
      </c>
    </row>
    <row r="70" spans="2:7">
      <c r="B70" s="33"/>
      <c r="C70" s="44"/>
      <c r="D70" s="44"/>
      <c r="E70" s="44"/>
      <c r="F70" s="44"/>
      <c r="G70" s="44"/>
    </row>
    <row r="71" spans="2:7">
      <c r="B71" s="33"/>
      <c r="C71" s="44"/>
      <c r="D71" s="44"/>
      <c r="E71" s="44"/>
      <c r="F71" s="44"/>
      <c r="G71" s="44"/>
    </row>
    <row r="72" spans="2:7">
      <c r="B72" s="33"/>
      <c r="C72" s="44"/>
      <c r="D72" s="44"/>
      <c r="E72" s="44"/>
      <c r="F72" s="44"/>
      <c r="G72" s="44"/>
    </row>
    <row r="73" spans="2:7">
      <c r="B73" s="33"/>
      <c r="C73" s="44"/>
      <c r="D73" s="44"/>
      <c r="E73" s="44"/>
      <c r="F73" s="44"/>
      <c r="G73" s="44"/>
    </row>
    <row r="74" spans="2:7">
      <c r="B74" s="33"/>
      <c r="C74" s="44"/>
      <c r="D74" s="44"/>
      <c r="E74" s="44"/>
      <c r="F74" s="44"/>
      <c r="G74" s="44"/>
    </row>
    <row r="75" spans="2:7">
      <c r="B75" s="20" t="s">
        <v>40</v>
      </c>
      <c r="C75" s="21" t="s">
        <v>9</v>
      </c>
      <c r="D75" s="21" t="s">
        <v>10</v>
      </c>
      <c r="E75" s="21" t="s">
        <v>41</v>
      </c>
      <c r="F75" s="44"/>
      <c r="G75" s="44"/>
    </row>
    <row r="76" spans="2:7">
      <c r="B76" s="22" t="s">
        <v>42</v>
      </c>
      <c r="C76" s="37"/>
      <c r="D76" s="25">
        <v>0</v>
      </c>
      <c r="E76" s="25">
        <v>0</v>
      </c>
      <c r="F76" s="44"/>
      <c r="G76" s="44"/>
    </row>
    <row r="77" spans="2:7">
      <c r="B77" s="26"/>
      <c r="C77" s="37"/>
      <c r="D77" s="25">
        <v>0</v>
      </c>
      <c r="E77" s="25">
        <v>0</v>
      </c>
      <c r="F77" s="44"/>
      <c r="G77" s="44"/>
    </row>
    <row r="78" spans="2:7">
      <c r="B78" s="33"/>
      <c r="C78" s="21">
        <f>SUM(C76:C77)</f>
        <v>0</v>
      </c>
      <c r="D78" s="45"/>
      <c r="E78" s="46"/>
      <c r="F78" s="44"/>
      <c r="G78" s="44"/>
    </row>
    <row r="79" spans="2:7">
      <c r="B79" s="33"/>
      <c r="C79" s="44"/>
      <c r="D79" s="44"/>
      <c r="E79" s="44"/>
      <c r="F79" s="44"/>
      <c r="G79" s="44"/>
    </row>
    <row r="80" spans="2:7">
      <c r="B80" s="33"/>
      <c r="C80" s="44"/>
      <c r="D80" s="44"/>
      <c r="E80" s="44"/>
      <c r="F80" s="44"/>
      <c r="G80" s="44"/>
    </row>
    <row r="81" spans="2:8">
      <c r="B81" s="32"/>
    </row>
    <row r="82" spans="2:8">
      <c r="B82" s="18" t="s">
        <v>43</v>
      </c>
    </row>
    <row r="84" spans="2:8">
      <c r="B84" s="32"/>
    </row>
    <row r="85" spans="2:8" ht="24" customHeight="1">
      <c r="B85" s="20" t="s">
        <v>44</v>
      </c>
      <c r="C85" s="21" t="s">
        <v>45</v>
      </c>
      <c r="D85" s="21" t="s">
        <v>46</v>
      </c>
      <c r="E85" s="21" t="s">
        <v>47</v>
      </c>
      <c r="F85" s="21" t="s">
        <v>48</v>
      </c>
    </row>
    <row r="86" spans="2:8">
      <c r="B86" s="22" t="s">
        <v>49</v>
      </c>
      <c r="C86" s="47">
        <v>87290955.189999998</v>
      </c>
      <c r="D86" s="47">
        <v>96438273.569999993</v>
      </c>
      <c r="E86" s="29">
        <f>+D86-C86</f>
        <v>9147318.3799999952</v>
      </c>
      <c r="F86" s="29"/>
    </row>
    <row r="87" spans="2:8">
      <c r="B87" s="24"/>
      <c r="C87" s="47"/>
      <c r="D87" s="47"/>
      <c r="E87" s="29"/>
      <c r="F87" s="29"/>
    </row>
    <row r="88" spans="2:8">
      <c r="B88" s="24" t="s">
        <v>50</v>
      </c>
      <c r="C88" s="47">
        <v>35697822.720000006</v>
      </c>
      <c r="D88" s="48">
        <v>36862868.400000006</v>
      </c>
      <c r="E88" s="29">
        <f>+D88-C88</f>
        <v>1165045.6799999997</v>
      </c>
      <c r="F88" s="29">
        <v>0</v>
      </c>
    </row>
    <row r="89" spans="2:8">
      <c r="B89" s="24"/>
      <c r="C89" s="47"/>
      <c r="D89" s="47"/>
      <c r="E89" s="29">
        <f t="shared" ref="E89" si="3">+C89-D89</f>
        <v>0</v>
      </c>
      <c r="F89" s="29"/>
    </row>
    <row r="90" spans="2:8">
      <c r="B90" s="26" t="s">
        <v>51</v>
      </c>
      <c r="C90" s="47">
        <v>-21401208.199999999</v>
      </c>
      <c r="D90" s="48">
        <v>-21390368.690000001</v>
      </c>
      <c r="E90" s="29">
        <f>+D90-C90</f>
        <v>10839.509999997914</v>
      </c>
      <c r="F90" s="29">
        <v>0</v>
      </c>
    </row>
    <row r="91" spans="2:8" ht="18" customHeight="1">
      <c r="C91" s="49">
        <f>SUM(C86:C90)</f>
        <v>101587569.70999999</v>
      </c>
      <c r="D91" s="49">
        <f>SUM(D86:D90)</f>
        <v>111910773.28</v>
      </c>
      <c r="E91" s="49">
        <f>SUM(E86:E90)</f>
        <v>10323203.569999993</v>
      </c>
      <c r="F91" s="50"/>
      <c r="H91" s="51"/>
    </row>
    <row r="94" spans="2:8" ht="21.75" customHeight="1">
      <c r="B94" s="20" t="s">
        <v>52</v>
      </c>
      <c r="C94" s="21" t="s">
        <v>45</v>
      </c>
      <c r="D94" s="21" t="s">
        <v>46</v>
      </c>
      <c r="E94" s="21" t="s">
        <v>47</v>
      </c>
      <c r="F94" s="21" t="s">
        <v>48</v>
      </c>
    </row>
    <row r="95" spans="2:8">
      <c r="B95" s="24" t="s">
        <v>53</v>
      </c>
      <c r="C95" s="47">
        <v>88673.43</v>
      </c>
      <c r="D95" s="47">
        <v>88673.43</v>
      </c>
      <c r="E95" s="25">
        <f>D95-C95</f>
        <v>0</v>
      </c>
      <c r="F95" s="25"/>
    </row>
    <row r="96" spans="2:8">
      <c r="B96" s="24"/>
      <c r="C96" s="47"/>
      <c r="D96" s="47"/>
      <c r="E96" s="25"/>
      <c r="F96" s="25"/>
    </row>
    <row r="97" spans="2:6">
      <c r="B97" s="24" t="s">
        <v>54</v>
      </c>
      <c r="C97" s="25">
        <v>0</v>
      </c>
      <c r="D97" s="25">
        <v>0</v>
      </c>
      <c r="E97" s="25"/>
      <c r="F97" s="25"/>
    </row>
    <row r="98" spans="2:6">
      <c r="B98" s="24"/>
      <c r="C98" s="25"/>
      <c r="D98" s="25"/>
      <c r="E98" s="25"/>
      <c r="F98" s="25"/>
    </row>
    <row r="99" spans="2:6">
      <c r="B99" s="24" t="s">
        <v>51</v>
      </c>
      <c r="C99" s="47">
        <v>-34380.49</v>
      </c>
      <c r="D99" s="47">
        <v>-34380.49</v>
      </c>
      <c r="E99" s="25">
        <f>D99-C99</f>
        <v>0</v>
      </c>
      <c r="F99" s="25"/>
    </row>
    <row r="100" spans="2:6">
      <c r="B100" s="52"/>
      <c r="C100" s="27"/>
      <c r="D100" s="27"/>
      <c r="E100" s="27"/>
      <c r="F100" s="27"/>
    </row>
    <row r="101" spans="2:6">
      <c r="C101" s="53">
        <v>88673.43</v>
      </c>
      <c r="D101" s="53">
        <v>88673.43</v>
      </c>
      <c r="E101" s="21">
        <f t="shared" ref="E101" si="4">SUM(E99:E100)</f>
        <v>0</v>
      </c>
      <c r="F101" s="50"/>
    </row>
    <row r="104" spans="2:6">
      <c r="B104" s="20" t="s">
        <v>55</v>
      </c>
      <c r="C104" s="21" t="s">
        <v>9</v>
      </c>
    </row>
    <row r="105" spans="2:6">
      <c r="B105" s="22" t="s">
        <v>56</v>
      </c>
      <c r="C105" s="23"/>
    </row>
    <row r="106" spans="2:6">
      <c r="B106" s="24"/>
      <c r="C106" s="25"/>
    </row>
    <row r="107" spans="2:6">
      <c r="B107" s="26"/>
      <c r="C107" s="27"/>
    </row>
    <row r="108" spans="2:6">
      <c r="C108" s="21">
        <f>SUM(C106:C107)</f>
        <v>0</v>
      </c>
    </row>
    <row r="109" spans="2:6">
      <c r="B109" s="5"/>
    </row>
    <row r="111" spans="2:6">
      <c r="B111" s="54" t="s">
        <v>57</v>
      </c>
      <c r="C111" s="55" t="s">
        <v>9</v>
      </c>
      <c r="D111" s="56" t="s">
        <v>58</v>
      </c>
    </row>
    <row r="112" spans="2:6">
      <c r="B112" s="57"/>
      <c r="C112" s="58"/>
      <c r="D112" s="59"/>
    </row>
    <row r="113" spans="2:6">
      <c r="B113" s="60"/>
      <c r="C113" s="61"/>
      <c r="D113" s="62"/>
    </row>
    <row r="114" spans="2:6">
      <c r="B114" s="63"/>
      <c r="C114" s="64"/>
      <c r="D114" s="64"/>
    </row>
    <row r="115" spans="2:6">
      <c r="B115" s="63"/>
      <c r="C115" s="64"/>
      <c r="D115" s="64"/>
    </row>
    <row r="116" spans="2:6">
      <c r="B116" s="65"/>
      <c r="C116" s="66"/>
      <c r="D116" s="66"/>
    </row>
    <row r="117" spans="2:6">
      <c r="C117" s="21">
        <f t="shared" ref="C117" si="5">SUM(C115:C116)</f>
        <v>0</v>
      </c>
      <c r="D117" s="21"/>
    </row>
    <row r="121" spans="2:6">
      <c r="B121" s="14" t="s">
        <v>59</v>
      </c>
    </row>
    <row r="123" spans="2:6">
      <c r="B123" s="54" t="s">
        <v>60</v>
      </c>
      <c r="C123" s="67" t="s">
        <v>9</v>
      </c>
      <c r="D123" s="21" t="s">
        <v>22</v>
      </c>
      <c r="E123" s="21" t="s">
        <v>23</v>
      </c>
      <c r="F123" s="21" t="s">
        <v>24</v>
      </c>
    </row>
    <row r="124" spans="2:6">
      <c r="B124" s="22" t="s">
        <v>61</v>
      </c>
      <c r="C124" s="48">
        <v>-5465451.4700000007</v>
      </c>
      <c r="D124" s="68"/>
      <c r="E124" s="68"/>
      <c r="F124" s="68"/>
    </row>
    <row r="125" spans="2:6">
      <c r="B125" s="24"/>
      <c r="C125" s="29"/>
      <c r="D125" s="29"/>
      <c r="E125" s="29"/>
      <c r="F125" s="29"/>
    </row>
    <row r="126" spans="2:6">
      <c r="B126" s="24" t="s">
        <v>62</v>
      </c>
      <c r="C126" s="29"/>
      <c r="D126" s="29"/>
      <c r="E126" s="29"/>
      <c r="F126" s="29"/>
    </row>
    <row r="127" spans="2:6">
      <c r="B127" s="26"/>
      <c r="C127" s="30"/>
      <c r="D127" s="30"/>
      <c r="E127" s="30"/>
      <c r="F127" s="30"/>
    </row>
    <row r="128" spans="2:6">
      <c r="C128" s="69">
        <f>SUM(C124:C127)</f>
        <v>-5465451.4700000007</v>
      </c>
      <c r="D128" s="21">
        <f t="shared" ref="D128:F128" si="6">SUM(D126:D127)</f>
        <v>0</v>
      </c>
      <c r="E128" s="21">
        <f t="shared" si="6"/>
        <v>0</v>
      </c>
      <c r="F128" s="21">
        <f t="shared" si="6"/>
        <v>0</v>
      </c>
    </row>
    <row r="132" spans="2:5">
      <c r="B132" s="54" t="s">
        <v>63</v>
      </c>
      <c r="C132" s="55" t="s">
        <v>9</v>
      </c>
      <c r="D132" s="21" t="s">
        <v>64</v>
      </c>
      <c r="E132" s="21" t="s">
        <v>58</v>
      </c>
    </row>
    <row r="133" spans="2:5">
      <c r="B133" s="70" t="s">
        <v>65</v>
      </c>
      <c r="C133" s="71"/>
      <c r="D133" s="72"/>
      <c r="E133" s="73"/>
    </row>
    <row r="134" spans="2:5">
      <c r="B134" s="74"/>
      <c r="C134" s="75"/>
      <c r="D134" s="76"/>
      <c r="E134" s="77"/>
    </row>
    <row r="135" spans="2:5">
      <c r="B135" s="78"/>
      <c r="C135" s="79"/>
      <c r="D135" s="80"/>
      <c r="E135" s="81"/>
    </row>
    <row r="136" spans="2:5">
      <c r="C136" s="21">
        <f>SUM(C134:C135)</f>
        <v>0</v>
      </c>
      <c r="D136" s="82"/>
      <c r="E136" s="83"/>
    </row>
    <row r="139" spans="2:5" ht="25.5">
      <c r="B139" s="54" t="s">
        <v>66</v>
      </c>
      <c r="C139" s="67" t="s">
        <v>9</v>
      </c>
      <c r="D139" s="21" t="s">
        <v>64</v>
      </c>
      <c r="E139" s="21" t="s">
        <v>58</v>
      </c>
    </row>
    <row r="140" spans="2:5">
      <c r="B140" s="70" t="s">
        <v>67</v>
      </c>
      <c r="C140" s="47">
        <v>-6000</v>
      </c>
      <c r="D140" s="72"/>
      <c r="E140" s="73"/>
    </row>
    <row r="141" spans="2:5">
      <c r="B141" s="74"/>
      <c r="C141" s="75"/>
      <c r="D141" s="76"/>
      <c r="E141" s="77"/>
    </row>
    <row r="142" spans="2:5">
      <c r="B142" s="78"/>
      <c r="C142" s="79"/>
      <c r="D142" s="80"/>
      <c r="E142" s="81"/>
    </row>
    <row r="143" spans="2:5">
      <c r="C143" s="84">
        <v>-6000</v>
      </c>
      <c r="D143" s="82"/>
      <c r="E143" s="83"/>
    </row>
    <row r="144" spans="2:5">
      <c r="B144" s="5"/>
    </row>
    <row r="146" spans="2:5">
      <c r="B146" s="54" t="s">
        <v>68</v>
      </c>
      <c r="C146" s="55" t="s">
        <v>9</v>
      </c>
      <c r="D146" s="21" t="s">
        <v>64</v>
      </c>
      <c r="E146" s="21" t="s">
        <v>58</v>
      </c>
    </row>
    <row r="147" spans="2:5">
      <c r="B147" s="70" t="s">
        <v>69</v>
      </c>
      <c r="C147" s="71"/>
      <c r="D147" s="72"/>
      <c r="E147" s="73"/>
    </row>
    <row r="148" spans="2:5">
      <c r="B148" s="74"/>
      <c r="C148" s="75"/>
      <c r="D148" s="76"/>
      <c r="E148" s="77"/>
    </row>
    <row r="149" spans="2:5">
      <c r="B149" s="78"/>
      <c r="C149" s="79"/>
      <c r="D149" s="80"/>
      <c r="E149" s="81"/>
    </row>
    <row r="150" spans="2:5">
      <c r="C150" s="21">
        <f>SUM(C148:C149)</f>
        <v>0</v>
      </c>
      <c r="D150" s="82"/>
      <c r="E150" s="83"/>
    </row>
    <row r="153" spans="2:5">
      <c r="B153" s="54" t="s">
        <v>70</v>
      </c>
      <c r="C153" s="55" t="s">
        <v>9</v>
      </c>
      <c r="D153" s="85" t="s">
        <v>64</v>
      </c>
      <c r="E153" s="85" t="s">
        <v>36</v>
      </c>
    </row>
    <row r="154" spans="2:5">
      <c r="B154" s="70" t="s">
        <v>71</v>
      </c>
      <c r="C154" s="23"/>
      <c r="D154" s="23">
        <v>0</v>
      </c>
      <c r="E154" s="23">
        <v>0</v>
      </c>
    </row>
    <row r="155" spans="2:5">
      <c r="B155" s="24"/>
      <c r="C155" s="25"/>
      <c r="D155" s="25">
        <v>0</v>
      </c>
      <c r="E155" s="25">
        <v>0</v>
      </c>
    </row>
    <row r="156" spans="2:5">
      <c r="B156" s="26"/>
      <c r="C156" s="86"/>
      <c r="D156" s="86">
        <v>0</v>
      </c>
      <c r="E156" s="86">
        <v>0</v>
      </c>
    </row>
    <row r="157" spans="2:5">
      <c r="C157" s="21">
        <f>SUM(C155:C156)</f>
        <v>0</v>
      </c>
      <c r="D157" s="82"/>
      <c r="E157" s="83"/>
    </row>
    <row r="160" spans="2:5">
      <c r="B160" s="14" t="s">
        <v>72</v>
      </c>
    </row>
    <row r="161" spans="2:5">
      <c r="B161" s="14"/>
    </row>
    <row r="162" spans="2:5">
      <c r="B162" s="14" t="s">
        <v>73</v>
      </c>
    </row>
    <row r="164" spans="2:5">
      <c r="B164" s="87" t="s">
        <v>74</v>
      </c>
      <c r="C164" s="67" t="s">
        <v>9</v>
      </c>
      <c r="D164" s="21" t="s">
        <v>75</v>
      </c>
      <c r="E164" s="21" t="s">
        <v>36</v>
      </c>
    </row>
    <row r="165" spans="2:5">
      <c r="B165" s="22" t="s">
        <v>76</v>
      </c>
      <c r="C165" s="29">
        <v>-2548044.7799999998</v>
      </c>
      <c r="D165" s="68"/>
      <c r="E165" s="68"/>
    </row>
    <row r="166" spans="2:5">
      <c r="B166" s="24"/>
      <c r="D166" s="29"/>
      <c r="E166" s="29"/>
    </row>
    <row r="167" spans="2:5" ht="25.5">
      <c r="B167" s="88" t="s">
        <v>77</v>
      </c>
      <c r="C167" s="29">
        <v>-21859068.349999998</v>
      </c>
      <c r="D167" s="29"/>
      <c r="E167" s="29"/>
    </row>
    <row r="168" spans="2:5">
      <c r="B168" s="26"/>
      <c r="C168" s="30"/>
      <c r="D168" s="30"/>
      <c r="E168" s="30"/>
    </row>
    <row r="169" spans="2:5">
      <c r="C169" s="84">
        <f>SUM(C165:C168)</f>
        <v>-24407113.129999999</v>
      </c>
      <c r="D169" s="82"/>
      <c r="E169" s="83"/>
    </row>
    <row r="172" spans="2:5">
      <c r="B172" s="87" t="s">
        <v>78</v>
      </c>
      <c r="C172" s="67" t="s">
        <v>9</v>
      </c>
      <c r="D172" s="21" t="s">
        <v>75</v>
      </c>
      <c r="E172" s="21" t="s">
        <v>36</v>
      </c>
    </row>
    <row r="173" spans="2:5" ht="25.5">
      <c r="B173" s="89" t="s">
        <v>79</v>
      </c>
      <c r="C173" s="48">
        <v>-52.64</v>
      </c>
      <c r="D173" s="68"/>
      <c r="E173" s="68"/>
    </row>
    <row r="174" spans="2:5">
      <c r="B174" s="26"/>
      <c r="C174" s="30"/>
      <c r="D174" s="30"/>
      <c r="E174" s="30"/>
    </row>
    <row r="175" spans="2:5">
      <c r="C175" s="84">
        <f>C173+C174</f>
        <v>-52.64</v>
      </c>
      <c r="D175" s="82"/>
      <c r="E175" s="83"/>
    </row>
    <row r="178" spans="2:5">
      <c r="B178" s="14" t="s">
        <v>80</v>
      </c>
    </row>
    <row r="180" spans="2:5">
      <c r="B180" s="87" t="s">
        <v>81</v>
      </c>
      <c r="C180" s="67" t="s">
        <v>9</v>
      </c>
      <c r="D180" s="21" t="s">
        <v>82</v>
      </c>
      <c r="E180" s="21" t="s">
        <v>83</v>
      </c>
    </row>
    <row r="181" spans="2:5">
      <c r="B181" s="90" t="s">
        <v>84</v>
      </c>
      <c r="C181" s="47">
        <v>8193770.6200000001</v>
      </c>
      <c r="D181" s="90">
        <v>43.320300000000003</v>
      </c>
      <c r="E181" s="68">
        <v>0</v>
      </c>
    </row>
    <row r="182" spans="2:5">
      <c r="B182" s="90" t="s">
        <v>85</v>
      </c>
      <c r="C182" s="47">
        <v>3233740.37</v>
      </c>
      <c r="D182" s="90">
        <v>17.096699999999998</v>
      </c>
      <c r="E182" s="29"/>
    </row>
    <row r="183" spans="2:5">
      <c r="B183" s="90" t="s">
        <v>86</v>
      </c>
      <c r="C183" s="47">
        <v>23941.48</v>
      </c>
      <c r="D183" s="90">
        <v>0.12659999999999999</v>
      </c>
      <c r="E183" s="29"/>
    </row>
    <row r="184" spans="2:5">
      <c r="B184" s="90" t="s">
        <v>87</v>
      </c>
      <c r="C184" s="47">
        <v>77077.48</v>
      </c>
      <c r="D184" s="90">
        <v>0.40749999999999997</v>
      </c>
      <c r="E184" s="29"/>
    </row>
    <row r="185" spans="2:5">
      <c r="B185" s="90" t="s">
        <v>88</v>
      </c>
      <c r="C185" s="47">
        <v>43143.68</v>
      </c>
      <c r="D185" s="90">
        <v>0.2281</v>
      </c>
      <c r="E185" s="29"/>
    </row>
    <row r="186" spans="2:5">
      <c r="B186" s="90" t="s">
        <v>89</v>
      </c>
      <c r="C186" s="47">
        <v>764427.19</v>
      </c>
      <c r="D186" s="90">
        <v>4.0415000000000001</v>
      </c>
      <c r="E186" s="29"/>
    </row>
    <row r="187" spans="2:5">
      <c r="B187" s="90" t="s">
        <v>90</v>
      </c>
      <c r="C187" s="47">
        <v>474301.06</v>
      </c>
      <c r="D187" s="90">
        <v>2.5076000000000001</v>
      </c>
      <c r="E187" s="29"/>
    </row>
    <row r="188" spans="2:5">
      <c r="B188" s="90" t="s">
        <v>91</v>
      </c>
      <c r="C188" s="47">
        <v>487622.5</v>
      </c>
      <c r="D188" s="90">
        <v>2.5781000000000001</v>
      </c>
      <c r="E188" s="29"/>
    </row>
    <row r="189" spans="2:5">
      <c r="B189" s="90" t="s">
        <v>92</v>
      </c>
      <c r="C189" s="47">
        <v>31819.200000000001</v>
      </c>
      <c r="D189" s="90">
        <v>0.16819999999999999</v>
      </c>
      <c r="E189" s="29"/>
    </row>
    <row r="190" spans="2:5">
      <c r="B190" s="90" t="s">
        <v>93</v>
      </c>
      <c r="C190" s="47">
        <v>45000.46</v>
      </c>
      <c r="D190" s="90">
        <v>0.2379</v>
      </c>
      <c r="E190" s="29"/>
    </row>
    <row r="191" spans="2:5">
      <c r="B191" s="90" t="s">
        <v>94</v>
      </c>
      <c r="C191" s="47">
        <v>2050065.71</v>
      </c>
      <c r="D191" s="90">
        <v>10.838699999999999</v>
      </c>
      <c r="E191" s="29"/>
    </row>
    <row r="192" spans="2:5">
      <c r="B192" s="90" t="s">
        <v>95</v>
      </c>
      <c r="C192" s="47">
        <v>20275.849999999999</v>
      </c>
      <c r="D192" s="90">
        <v>0.1072</v>
      </c>
      <c r="E192" s="29"/>
    </row>
    <row r="193" spans="2:5">
      <c r="B193" s="90" t="s">
        <v>96</v>
      </c>
      <c r="C193" s="47">
        <v>875.01</v>
      </c>
      <c r="D193" s="90">
        <v>4.5999999999999999E-3</v>
      </c>
      <c r="E193" s="29"/>
    </row>
    <row r="194" spans="2:5">
      <c r="B194" s="90" t="s">
        <v>97</v>
      </c>
      <c r="C194" s="47">
        <v>65992.289999999994</v>
      </c>
      <c r="D194" s="90">
        <v>0.34889999999999999</v>
      </c>
      <c r="E194" s="29"/>
    </row>
    <row r="195" spans="2:5">
      <c r="B195" s="90" t="s">
        <v>98</v>
      </c>
      <c r="C195" s="47">
        <v>6873</v>
      </c>
      <c r="D195" s="90">
        <v>3.6299999999999999E-2</v>
      </c>
      <c r="E195" s="29"/>
    </row>
    <row r="196" spans="2:5">
      <c r="B196" s="90" t="s">
        <v>99</v>
      </c>
      <c r="C196" s="47">
        <v>15903.6</v>
      </c>
      <c r="D196" s="90">
        <v>8.4099999999999994E-2</v>
      </c>
      <c r="E196" s="29"/>
    </row>
    <row r="197" spans="2:5">
      <c r="B197" s="90" t="s">
        <v>100</v>
      </c>
      <c r="C197" s="47">
        <v>28871.64</v>
      </c>
      <c r="D197" s="90">
        <v>0.15260000000000001</v>
      </c>
      <c r="E197" s="29"/>
    </row>
    <row r="198" spans="2:5">
      <c r="B198" s="90" t="s">
        <v>101</v>
      </c>
      <c r="C198" s="47">
        <v>50142.2</v>
      </c>
      <c r="D198" s="90">
        <v>0.2651</v>
      </c>
      <c r="E198" s="29"/>
    </row>
    <row r="199" spans="2:5">
      <c r="B199" s="90" t="s">
        <v>102</v>
      </c>
      <c r="C199" s="47">
        <v>5139.99</v>
      </c>
      <c r="D199" s="90">
        <v>2.7199999999999998E-2</v>
      </c>
      <c r="E199" s="29"/>
    </row>
    <row r="200" spans="2:5">
      <c r="B200" s="90" t="s">
        <v>103</v>
      </c>
      <c r="C200" s="47">
        <v>122</v>
      </c>
      <c r="D200" s="90">
        <v>5.9999999999999995E-4</v>
      </c>
      <c r="E200" s="29"/>
    </row>
    <row r="201" spans="2:5">
      <c r="B201" s="90" t="s">
        <v>104</v>
      </c>
      <c r="C201" s="47">
        <v>170</v>
      </c>
      <c r="D201" s="90">
        <v>8.9999999999999998E-4</v>
      </c>
      <c r="E201" s="29"/>
    </row>
    <row r="202" spans="2:5">
      <c r="B202" s="90" t="s">
        <v>105</v>
      </c>
      <c r="C202" s="47">
        <v>16055.96</v>
      </c>
      <c r="D202" s="90">
        <v>8.4900000000000003E-2</v>
      </c>
      <c r="E202" s="29"/>
    </row>
    <row r="203" spans="2:5">
      <c r="B203" s="90" t="s">
        <v>106</v>
      </c>
      <c r="C203" s="47">
        <v>17247.41</v>
      </c>
      <c r="D203" s="90">
        <v>9.1200000000000003E-2</v>
      </c>
      <c r="E203" s="29"/>
    </row>
    <row r="204" spans="2:5">
      <c r="B204" s="90" t="s">
        <v>107</v>
      </c>
      <c r="C204" s="47">
        <v>47426.41</v>
      </c>
      <c r="D204" s="90">
        <v>0.25069999999999998</v>
      </c>
      <c r="E204" s="29"/>
    </row>
    <row r="205" spans="2:5">
      <c r="B205" s="90" t="s">
        <v>108</v>
      </c>
      <c r="C205" s="47">
        <v>11457.72</v>
      </c>
      <c r="D205" s="90">
        <v>6.0600000000000001E-2</v>
      </c>
      <c r="E205" s="29"/>
    </row>
    <row r="206" spans="2:5">
      <c r="B206" s="90" t="s">
        <v>109</v>
      </c>
      <c r="C206" s="47">
        <v>2001</v>
      </c>
      <c r="D206" s="90">
        <v>1.06E-2</v>
      </c>
      <c r="E206" s="29"/>
    </row>
    <row r="207" spans="2:5">
      <c r="B207" s="90" t="s">
        <v>110</v>
      </c>
      <c r="C207" s="47">
        <v>4456.1099999999997</v>
      </c>
      <c r="D207" s="90">
        <v>2.3599999999999999E-2</v>
      </c>
      <c r="E207" s="29"/>
    </row>
    <row r="208" spans="2:5">
      <c r="B208" s="90" t="s">
        <v>111</v>
      </c>
      <c r="C208" s="47">
        <v>11980.44</v>
      </c>
      <c r="D208" s="90">
        <v>6.3299999999999995E-2</v>
      </c>
      <c r="E208" s="29"/>
    </row>
    <row r="209" spans="2:5">
      <c r="B209" s="90" t="s">
        <v>112</v>
      </c>
      <c r="C209" s="47">
        <v>8659.4</v>
      </c>
      <c r="D209" s="90">
        <v>4.58E-2</v>
      </c>
      <c r="E209" s="29"/>
    </row>
    <row r="210" spans="2:5">
      <c r="B210" s="90" t="s">
        <v>113</v>
      </c>
      <c r="C210" s="47">
        <v>727</v>
      </c>
      <c r="D210" s="90">
        <v>3.8E-3</v>
      </c>
      <c r="E210" s="29"/>
    </row>
    <row r="211" spans="2:5">
      <c r="B211" s="90" t="s">
        <v>114</v>
      </c>
      <c r="C211" s="47">
        <v>21372.400000000001</v>
      </c>
      <c r="D211" s="90">
        <v>0.113</v>
      </c>
      <c r="E211" s="29"/>
    </row>
    <row r="212" spans="2:5">
      <c r="B212" s="90" t="s">
        <v>115</v>
      </c>
      <c r="C212" s="47">
        <v>52765</v>
      </c>
      <c r="D212" s="90">
        <v>0.27900000000000003</v>
      </c>
      <c r="E212" s="29"/>
    </row>
    <row r="213" spans="2:5">
      <c r="B213" s="90" t="s">
        <v>116</v>
      </c>
      <c r="C213" s="47">
        <v>203451.37</v>
      </c>
      <c r="D213" s="90">
        <v>1.0755999999999999</v>
      </c>
      <c r="E213" s="29"/>
    </row>
    <row r="214" spans="2:5">
      <c r="B214" s="90" t="s">
        <v>117</v>
      </c>
      <c r="C214" s="47">
        <v>73850.240000000005</v>
      </c>
      <c r="D214" s="90">
        <v>0.39040000000000002</v>
      </c>
      <c r="E214" s="29"/>
    </row>
    <row r="215" spans="2:5">
      <c r="B215" s="90" t="s">
        <v>118</v>
      </c>
      <c r="C215" s="47">
        <v>8874</v>
      </c>
      <c r="D215" s="90">
        <v>4.6899999999999997E-2</v>
      </c>
      <c r="E215" s="29"/>
    </row>
    <row r="216" spans="2:5">
      <c r="B216" s="90" t="s">
        <v>119</v>
      </c>
      <c r="C216" s="47">
        <v>510</v>
      </c>
      <c r="D216" s="90">
        <v>2.7000000000000001E-3</v>
      </c>
      <c r="E216" s="29"/>
    </row>
    <row r="217" spans="2:5">
      <c r="B217" s="90" t="s">
        <v>120</v>
      </c>
      <c r="C217" s="47">
        <v>1259.8599999999999</v>
      </c>
      <c r="D217" s="90">
        <v>6.7000000000000002E-3</v>
      </c>
      <c r="E217" s="29"/>
    </row>
    <row r="218" spans="2:5">
      <c r="B218" s="90" t="s">
        <v>121</v>
      </c>
      <c r="C218" s="47">
        <v>18037.09</v>
      </c>
      <c r="D218" s="90">
        <v>9.5399999999999999E-2</v>
      </c>
      <c r="E218" s="29"/>
    </row>
    <row r="219" spans="2:5">
      <c r="B219" s="90" t="s">
        <v>122</v>
      </c>
      <c r="C219" s="47">
        <v>3343.12</v>
      </c>
      <c r="D219" s="90">
        <v>1.77E-2</v>
      </c>
      <c r="E219" s="29"/>
    </row>
    <row r="220" spans="2:5">
      <c r="B220" s="90" t="s">
        <v>123</v>
      </c>
      <c r="C220" s="47">
        <v>2530</v>
      </c>
      <c r="D220" s="90">
        <v>1.34E-2</v>
      </c>
      <c r="E220" s="29"/>
    </row>
    <row r="221" spans="2:5">
      <c r="B221" s="90" t="s">
        <v>124</v>
      </c>
      <c r="C221" s="47">
        <v>8427.2999999999993</v>
      </c>
      <c r="D221" s="90">
        <v>4.4600000000000001E-2</v>
      </c>
      <c r="E221" s="29"/>
    </row>
    <row r="222" spans="2:5">
      <c r="B222" s="90" t="s">
        <v>125</v>
      </c>
      <c r="C222" s="47">
        <v>6900</v>
      </c>
      <c r="D222" s="90">
        <v>3.6499999999999998E-2</v>
      </c>
      <c r="E222" s="29"/>
    </row>
    <row r="223" spans="2:5">
      <c r="B223" s="90" t="s">
        <v>126</v>
      </c>
      <c r="C223" s="47">
        <v>3097.74</v>
      </c>
      <c r="D223" s="90">
        <v>1.6400000000000001E-2</v>
      </c>
      <c r="E223" s="29"/>
    </row>
    <row r="224" spans="2:5">
      <c r="B224" s="90" t="s">
        <v>127</v>
      </c>
      <c r="C224" s="47">
        <v>11607.11</v>
      </c>
      <c r="D224" s="90">
        <v>6.1400000000000003E-2</v>
      </c>
      <c r="E224" s="29"/>
    </row>
    <row r="225" spans="2:5">
      <c r="B225" s="90" t="s">
        <v>128</v>
      </c>
      <c r="C225" s="47">
        <v>156755</v>
      </c>
      <c r="D225" s="90">
        <v>0.82879999999999998</v>
      </c>
      <c r="E225" s="29"/>
    </row>
    <row r="226" spans="2:5">
      <c r="B226" s="90" t="s">
        <v>129</v>
      </c>
      <c r="C226" s="47">
        <v>58060.87</v>
      </c>
      <c r="D226" s="90">
        <v>0.307</v>
      </c>
      <c r="E226" s="29"/>
    </row>
    <row r="227" spans="2:5">
      <c r="B227" s="90" t="s">
        <v>130</v>
      </c>
      <c r="C227" s="47">
        <v>4183.8900000000003</v>
      </c>
      <c r="D227" s="90">
        <v>2.2100000000000002E-2</v>
      </c>
      <c r="E227" s="29"/>
    </row>
    <row r="228" spans="2:5">
      <c r="B228" s="90" t="s">
        <v>131</v>
      </c>
      <c r="C228" s="47">
        <v>21776</v>
      </c>
      <c r="D228" s="90">
        <v>0.11509999999999999</v>
      </c>
      <c r="E228" s="29"/>
    </row>
    <row r="229" spans="2:5">
      <c r="B229" s="90" t="s">
        <v>132</v>
      </c>
      <c r="C229" s="47">
        <v>145419.66</v>
      </c>
      <c r="D229" s="90">
        <v>0.76880000000000004</v>
      </c>
      <c r="E229" s="29"/>
    </row>
    <row r="230" spans="2:5">
      <c r="B230" s="90" t="s">
        <v>133</v>
      </c>
      <c r="C230" s="47">
        <v>920.07</v>
      </c>
      <c r="D230" s="90">
        <v>4.8999999999999998E-3</v>
      </c>
      <c r="E230" s="29"/>
    </row>
    <row r="231" spans="2:5">
      <c r="B231" s="90" t="s">
        <v>134</v>
      </c>
      <c r="C231" s="47">
        <v>43312</v>
      </c>
      <c r="D231" s="90">
        <v>0.22900000000000001</v>
      </c>
      <c r="E231" s="29"/>
    </row>
    <row r="232" spans="2:5">
      <c r="B232" s="90" t="s">
        <v>135</v>
      </c>
      <c r="C232" s="47">
        <v>0</v>
      </c>
      <c r="D232" s="90">
        <v>0</v>
      </c>
      <c r="E232" s="29"/>
    </row>
    <row r="233" spans="2:5">
      <c r="B233" s="90" t="s">
        <v>136</v>
      </c>
      <c r="C233" s="47">
        <v>3526.4</v>
      </c>
      <c r="D233" s="90">
        <v>1.8599999999999998E-2</v>
      </c>
      <c r="E233" s="29"/>
    </row>
    <row r="234" spans="2:5">
      <c r="B234" s="90" t="s">
        <v>137</v>
      </c>
      <c r="C234" s="47">
        <v>588.12</v>
      </c>
      <c r="D234" s="90">
        <v>3.0999999999999999E-3</v>
      </c>
      <c r="E234" s="29"/>
    </row>
    <row r="235" spans="2:5">
      <c r="B235" s="90" t="s">
        <v>138</v>
      </c>
      <c r="C235" s="47">
        <v>70780</v>
      </c>
      <c r="D235" s="90">
        <v>0.37419999999999998</v>
      </c>
      <c r="E235" s="29"/>
    </row>
    <row r="236" spans="2:5">
      <c r="B236" s="90" t="s">
        <v>139</v>
      </c>
      <c r="C236" s="47">
        <v>10710</v>
      </c>
      <c r="D236" s="90">
        <v>5.6599999999999998E-2</v>
      </c>
      <c r="E236" s="29"/>
    </row>
    <row r="237" spans="2:5">
      <c r="B237" s="90" t="s">
        <v>140</v>
      </c>
      <c r="C237" s="47">
        <v>75969.3</v>
      </c>
      <c r="D237" s="90">
        <v>0.40160000000000001</v>
      </c>
      <c r="E237" s="29"/>
    </row>
    <row r="238" spans="2:5">
      <c r="B238" s="90" t="s">
        <v>141</v>
      </c>
      <c r="C238" s="47">
        <v>293845.40000000002</v>
      </c>
      <c r="D238" s="90">
        <v>1.5536000000000001</v>
      </c>
      <c r="E238" s="29"/>
    </row>
    <row r="239" spans="2:5">
      <c r="B239" s="90" t="s">
        <v>142</v>
      </c>
      <c r="C239" s="47">
        <v>130841.73</v>
      </c>
      <c r="D239" s="90">
        <v>0.69179999999999997</v>
      </c>
      <c r="E239" s="29"/>
    </row>
    <row r="240" spans="2:5">
      <c r="B240" s="90" t="s">
        <v>143</v>
      </c>
      <c r="C240" s="47">
        <v>91064.639999999999</v>
      </c>
      <c r="D240" s="90">
        <v>0.48149999999999998</v>
      </c>
      <c r="E240" s="29"/>
    </row>
    <row r="241" spans="2:5">
      <c r="B241" s="90" t="s">
        <v>144</v>
      </c>
      <c r="C241" s="47">
        <v>109788.43</v>
      </c>
      <c r="D241" s="90">
        <v>0.58040000000000003</v>
      </c>
      <c r="E241" s="29"/>
    </row>
    <row r="242" spans="2:5">
      <c r="B242" s="90" t="s">
        <v>145</v>
      </c>
      <c r="C242" s="47">
        <v>0</v>
      </c>
      <c r="D242" s="90">
        <v>0</v>
      </c>
      <c r="E242" s="29"/>
    </row>
    <row r="243" spans="2:5">
      <c r="B243" s="90" t="s">
        <v>146</v>
      </c>
      <c r="C243" s="47">
        <v>3897.6</v>
      </c>
      <c r="D243" s="90">
        <v>2.06E-2</v>
      </c>
      <c r="E243" s="29"/>
    </row>
    <row r="244" spans="2:5">
      <c r="B244" s="90" t="s">
        <v>147</v>
      </c>
      <c r="C244" s="47">
        <v>14236.32</v>
      </c>
      <c r="D244" s="90">
        <v>7.5300000000000006E-2</v>
      </c>
      <c r="E244" s="29"/>
    </row>
    <row r="245" spans="2:5">
      <c r="B245" s="90" t="s">
        <v>148</v>
      </c>
      <c r="C245" s="47">
        <v>1581.4</v>
      </c>
      <c r="D245" s="90">
        <v>8.3999999999999995E-3</v>
      </c>
      <c r="E245" s="29"/>
    </row>
    <row r="246" spans="2:5">
      <c r="B246" s="90" t="s">
        <v>149</v>
      </c>
      <c r="C246" s="47">
        <v>59593.84</v>
      </c>
      <c r="D246" s="90">
        <v>0.31509999999999999</v>
      </c>
      <c r="E246" s="29"/>
    </row>
    <row r="247" spans="2:5">
      <c r="B247" s="90" t="s">
        <v>150</v>
      </c>
      <c r="C247" s="47">
        <v>65791.460000000006</v>
      </c>
      <c r="D247" s="90">
        <v>0.3478</v>
      </c>
      <c r="E247" s="29"/>
    </row>
    <row r="248" spans="2:5">
      <c r="B248" s="90" t="s">
        <v>151</v>
      </c>
      <c r="C248" s="47">
        <v>1953</v>
      </c>
      <c r="D248" s="90">
        <v>1.03E-2</v>
      </c>
      <c r="E248" s="29"/>
    </row>
    <row r="249" spans="2:5">
      <c r="B249" s="90" t="s">
        <v>152</v>
      </c>
      <c r="C249" s="47">
        <v>177042.72</v>
      </c>
      <c r="D249" s="90">
        <v>0.93600000000000005</v>
      </c>
      <c r="E249" s="29"/>
    </row>
    <row r="250" spans="2:5">
      <c r="B250" s="90" t="s">
        <v>153</v>
      </c>
      <c r="C250" s="47">
        <v>27956</v>
      </c>
      <c r="D250" s="90">
        <v>0.14779999999999999</v>
      </c>
      <c r="E250" s="29"/>
    </row>
    <row r="251" spans="2:5">
      <c r="B251" s="90" t="s">
        <v>154</v>
      </c>
      <c r="C251" s="47">
        <v>335800.53</v>
      </c>
      <c r="D251" s="90">
        <v>1.7754000000000001</v>
      </c>
      <c r="E251" s="29"/>
    </row>
    <row r="252" spans="2:5">
      <c r="B252" s="90" t="s">
        <v>155</v>
      </c>
      <c r="C252" s="47">
        <v>56260</v>
      </c>
      <c r="D252" s="90">
        <v>0.2974</v>
      </c>
      <c r="E252" s="29"/>
    </row>
    <row r="253" spans="2:5">
      <c r="B253" s="90" t="s">
        <v>156</v>
      </c>
      <c r="C253" s="47">
        <v>3448</v>
      </c>
      <c r="D253" s="90">
        <v>1.8200000000000001E-2</v>
      </c>
      <c r="E253" s="29"/>
    </row>
    <row r="254" spans="2:5">
      <c r="B254" s="90" t="s">
        <v>157</v>
      </c>
      <c r="C254" s="47">
        <v>37868.51</v>
      </c>
      <c r="D254" s="90">
        <v>0.20019999999999999</v>
      </c>
      <c r="E254" s="29"/>
    </row>
    <row r="255" spans="2:5">
      <c r="B255" s="90" t="s">
        <v>158</v>
      </c>
      <c r="C255" s="47">
        <v>70298.42</v>
      </c>
      <c r="D255" s="90">
        <v>0.37169999999999997</v>
      </c>
      <c r="E255" s="29"/>
    </row>
    <row r="256" spans="2:5">
      <c r="B256" s="90" t="s">
        <v>159</v>
      </c>
      <c r="C256" s="47">
        <v>2302</v>
      </c>
      <c r="D256" s="90">
        <v>1.2200000000000001E-2</v>
      </c>
      <c r="E256" s="29"/>
    </row>
    <row r="257" spans="2:7">
      <c r="B257" s="90" t="s">
        <v>160</v>
      </c>
      <c r="C257" s="47">
        <v>49560.25</v>
      </c>
      <c r="D257" s="90">
        <v>0.26200000000000001</v>
      </c>
      <c r="E257" s="29"/>
    </row>
    <row r="258" spans="2:7">
      <c r="B258" s="90" t="s">
        <v>161</v>
      </c>
      <c r="C258" s="47">
        <v>14600</v>
      </c>
      <c r="D258" s="90">
        <v>7.7200000000000005E-2</v>
      </c>
      <c r="E258" s="29"/>
    </row>
    <row r="259" spans="2:7">
      <c r="B259" s="90" t="s">
        <v>162</v>
      </c>
      <c r="C259" s="47">
        <v>10440</v>
      </c>
      <c r="D259" s="90">
        <v>5.5199999999999999E-2</v>
      </c>
      <c r="E259" s="29"/>
    </row>
    <row r="260" spans="2:7">
      <c r="B260" s="90" t="s">
        <v>163</v>
      </c>
      <c r="C260" s="47">
        <v>8784</v>
      </c>
      <c r="D260" s="90">
        <v>4.6399999999999997E-2</v>
      </c>
      <c r="E260" s="29"/>
    </row>
    <row r="261" spans="2:7">
      <c r="B261" s="90" t="s">
        <v>164</v>
      </c>
      <c r="C261" s="47">
        <v>98216.7</v>
      </c>
      <c r="D261" s="90">
        <v>0.51929999999999998</v>
      </c>
      <c r="E261" s="29"/>
    </row>
    <row r="262" spans="2:7">
      <c r="B262" s="90" t="s">
        <v>165</v>
      </c>
      <c r="C262" s="47">
        <v>166280</v>
      </c>
      <c r="D262" s="90">
        <v>0.87909999999999999</v>
      </c>
      <c r="E262" s="29"/>
    </row>
    <row r="263" spans="2:7">
      <c r="B263" s="90" t="s">
        <v>166</v>
      </c>
      <c r="C263" s="47">
        <v>115.76</v>
      </c>
      <c r="D263" s="90">
        <v>5.9999999999999995E-4</v>
      </c>
      <c r="E263" s="29"/>
    </row>
    <row r="264" spans="2:7">
      <c r="B264" s="90" t="s">
        <v>167</v>
      </c>
      <c r="C264" s="47">
        <v>335496</v>
      </c>
      <c r="D264" s="90">
        <v>1.7738</v>
      </c>
      <c r="E264" s="29"/>
    </row>
    <row r="265" spans="2:7">
      <c r="B265" s="90" t="s">
        <v>168</v>
      </c>
      <c r="C265" s="47">
        <v>-0.9</v>
      </c>
      <c r="D265" s="90">
        <v>0</v>
      </c>
      <c r="E265" s="29"/>
    </row>
    <row r="266" spans="2:7">
      <c r="B266" s="91"/>
      <c r="C266" s="47"/>
      <c r="D266" s="90"/>
      <c r="E266" s="29"/>
    </row>
    <row r="267" spans="2:7">
      <c r="C267" s="69">
        <f>SUM(C181:C266)</f>
        <v>18914375.130000006</v>
      </c>
      <c r="D267" s="53" t="s">
        <v>169</v>
      </c>
      <c r="E267" s="21"/>
    </row>
    <row r="270" spans="2:7">
      <c r="B270" s="14" t="s">
        <v>170</v>
      </c>
    </row>
    <row r="272" spans="2:7">
      <c r="B272" s="54" t="s">
        <v>171</v>
      </c>
      <c r="C272" s="55" t="s">
        <v>45</v>
      </c>
      <c r="D272" s="21" t="s">
        <v>46</v>
      </c>
      <c r="E272" s="85" t="s">
        <v>172</v>
      </c>
      <c r="F272" s="92" t="s">
        <v>10</v>
      </c>
      <c r="G272" s="55" t="s">
        <v>64</v>
      </c>
    </row>
    <row r="273" spans="2:7">
      <c r="B273" s="22" t="s">
        <v>173</v>
      </c>
      <c r="C273" s="23">
        <v>-110489768.43000001</v>
      </c>
      <c r="D273" s="48">
        <v>-124958243.90000001</v>
      </c>
      <c r="E273" s="23">
        <f>+D273-C273</f>
        <v>-14468475.469999999</v>
      </c>
      <c r="F273" s="23">
        <v>0</v>
      </c>
      <c r="G273" s="93">
        <v>0</v>
      </c>
    </row>
    <row r="274" spans="2:7">
      <c r="B274" s="26"/>
      <c r="C274" s="25"/>
      <c r="D274" s="25"/>
      <c r="E274" s="25"/>
      <c r="F274" s="25"/>
      <c r="G274" s="37"/>
    </row>
    <row r="275" spans="2:7">
      <c r="C275" s="84">
        <f>SUM(C273:C274)</f>
        <v>-110489768.43000001</v>
      </c>
      <c r="D275" s="84">
        <f>SUM(D273:D274)</f>
        <v>-124958243.90000001</v>
      </c>
      <c r="E275" s="84">
        <f>SUM(E273:E274)</f>
        <v>-14468475.469999999</v>
      </c>
      <c r="F275" s="45"/>
      <c r="G275" s="46"/>
    </row>
    <row r="278" spans="2:7">
      <c r="B278" s="94"/>
      <c r="C278" s="94"/>
      <c r="D278" s="94"/>
      <c r="E278" s="94"/>
      <c r="F278" s="94"/>
    </row>
    <row r="279" spans="2:7">
      <c r="B279" s="87" t="s">
        <v>174</v>
      </c>
      <c r="C279" s="67" t="s">
        <v>45</v>
      </c>
      <c r="D279" s="21" t="s">
        <v>46</v>
      </c>
      <c r="E279" s="21" t="s">
        <v>172</v>
      </c>
      <c r="F279" s="95" t="s">
        <v>64</v>
      </c>
    </row>
    <row r="280" spans="2:7">
      <c r="B280" s="22" t="s">
        <v>175</v>
      </c>
      <c r="C280" s="23">
        <v>5482779.3099999996</v>
      </c>
      <c r="D280" s="48">
        <v>-10011.329999998212</v>
      </c>
      <c r="E280" s="23">
        <f>+D280-C280</f>
        <v>-5492790.6399999978</v>
      </c>
      <c r="F280" s="23"/>
    </row>
    <row r="281" spans="2:7">
      <c r="B281" s="26"/>
      <c r="C281" s="25"/>
      <c r="D281" s="25"/>
      <c r="E281" s="25"/>
      <c r="F281" s="25"/>
    </row>
    <row r="282" spans="2:7">
      <c r="C282" s="84">
        <f>SUM(C280:C281)</f>
        <v>5482779.3099999996</v>
      </c>
      <c r="D282" s="84">
        <f t="shared" ref="D282:E282" si="7">SUM(D280:D281)</f>
        <v>-10011.329999998212</v>
      </c>
      <c r="E282" s="84">
        <f t="shared" si="7"/>
        <v>-5492790.6399999978</v>
      </c>
      <c r="F282" s="96"/>
    </row>
    <row r="285" spans="2:7">
      <c r="B285" s="14" t="s">
        <v>176</v>
      </c>
    </row>
    <row r="287" spans="2:7">
      <c r="B287" s="87" t="s">
        <v>177</v>
      </c>
      <c r="C287" s="67" t="s">
        <v>45</v>
      </c>
      <c r="D287" s="21" t="s">
        <v>46</v>
      </c>
      <c r="E287" s="21" t="s">
        <v>47</v>
      </c>
    </row>
    <row r="288" spans="2:7">
      <c r="B288" s="97" t="s">
        <v>178</v>
      </c>
      <c r="C288" s="47">
        <v>1627826.3</v>
      </c>
      <c r="D288" s="48">
        <v>1682056.93</v>
      </c>
      <c r="E288" s="47">
        <f>D288-C288</f>
        <v>54230.629999999888</v>
      </c>
    </row>
    <row r="289" spans="2:5">
      <c r="B289" s="97" t="s">
        <v>179</v>
      </c>
      <c r="C289" s="47">
        <v>2027090.09</v>
      </c>
      <c r="D289" s="48">
        <v>4312904.62</v>
      </c>
      <c r="E289" s="47">
        <f t="shared" ref="E289:E304" si="8">D289-C289</f>
        <v>2285814.5300000003</v>
      </c>
    </row>
    <row r="290" spans="2:5">
      <c r="B290" s="97" t="s">
        <v>180</v>
      </c>
      <c r="C290" s="47">
        <v>12000</v>
      </c>
      <c r="D290" s="48">
        <v>14778.33</v>
      </c>
      <c r="E290" s="47">
        <f t="shared" si="8"/>
        <v>2778.33</v>
      </c>
    </row>
    <row r="291" spans="2:5">
      <c r="B291" s="97" t="s">
        <v>181</v>
      </c>
      <c r="C291" s="47">
        <v>0</v>
      </c>
      <c r="D291" s="48">
        <v>0</v>
      </c>
      <c r="E291" s="47">
        <f t="shared" si="8"/>
        <v>0</v>
      </c>
    </row>
    <row r="292" spans="2:5">
      <c r="B292" s="97" t="s">
        <v>182</v>
      </c>
      <c r="C292" s="47">
        <v>19249.939999999999</v>
      </c>
      <c r="D292" s="48">
        <v>324912.73</v>
      </c>
      <c r="E292" s="47">
        <f t="shared" si="8"/>
        <v>305662.78999999998</v>
      </c>
    </row>
    <row r="293" spans="2:5">
      <c r="B293" s="97" t="s">
        <v>183</v>
      </c>
      <c r="C293" s="47">
        <v>0</v>
      </c>
      <c r="D293" s="48">
        <v>0</v>
      </c>
      <c r="E293" s="47">
        <f t="shared" si="8"/>
        <v>0</v>
      </c>
    </row>
    <row r="294" spans="2:5">
      <c r="B294" s="97" t="s">
        <v>184</v>
      </c>
      <c r="C294" s="47">
        <v>0</v>
      </c>
      <c r="D294" s="48">
        <v>0</v>
      </c>
      <c r="E294" s="47">
        <f t="shared" si="8"/>
        <v>0</v>
      </c>
    </row>
    <row r="295" spans="2:5">
      <c r="B295" s="97" t="s">
        <v>185</v>
      </c>
      <c r="C295" s="47">
        <v>981565.62</v>
      </c>
      <c r="D295" s="48">
        <v>414612.62</v>
      </c>
      <c r="E295" s="47">
        <f t="shared" si="8"/>
        <v>-566953</v>
      </c>
    </row>
    <row r="296" spans="2:5">
      <c r="B296" s="97" t="s">
        <v>186</v>
      </c>
      <c r="C296" s="47">
        <v>14319.99</v>
      </c>
      <c r="D296" s="48">
        <v>14424.78</v>
      </c>
      <c r="E296" s="47">
        <f t="shared" si="8"/>
        <v>104.79000000000087</v>
      </c>
    </row>
    <row r="297" spans="2:5">
      <c r="B297" s="97" t="s">
        <v>187</v>
      </c>
      <c r="C297" s="47">
        <v>0</v>
      </c>
      <c r="D297" s="48">
        <v>0</v>
      </c>
      <c r="E297" s="47">
        <f t="shared" si="8"/>
        <v>0</v>
      </c>
    </row>
    <row r="298" spans="2:5">
      <c r="B298" s="97" t="s">
        <v>188</v>
      </c>
      <c r="C298" s="47">
        <v>0</v>
      </c>
      <c r="D298" s="48">
        <v>0</v>
      </c>
      <c r="E298" s="47">
        <f t="shared" si="8"/>
        <v>0</v>
      </c>
    </row>
    <row r="299" spans="2:5">
      <c r="B299" s="97" t="s">
        <v>189</v>
      </c>
      <c r="C299" s="47">
        <v>1472724.66</v>
      </c>
      <c r="D299" s="48">
        <v>374483.63</v>
      </c>
      <c r="E299" s="47">
        <f t="shared" si="8"/>
        <v>-1098241.0299999998</v>
      </c>
    </row>
    <row r="300" spans="2:5">
      <c r="B300" s="97" t="s">
        <v>190</v>
      </c>
      <c r="C300" s="47">
        <v>778071.04000000004</v>
      </c>
      <c r="D300" s="48">
        <v>1298638.46</v>
      </c>
      <c r="E300" s="47">
        <f t="shared" si="8"/>
        <v>520567.41999999993</v>
      </c>
    </row>
    <row r="301" spans="2:5">
      <c r="B301" s="97" t="s">
        <v>191</v>
      </c>
      <c r="C301" s="47">
        <v>13003388.85</v>
      </c>
      <c r="D301" s="48">
        <v>7275507.6399999997</v>
      </c>
      <c r="E301" s="47">
        <f t="shared" si="8"/>
        <v>-5727881.21</v>
      </c>
    </row>
    <row r="302" spans="2:5">
      <c r="B302" s="97" t="s">
        <v>192</v>
      </c>
      <c r="C302" s="47">
        <v>12000</v>
      </c>
      <c r="D302" s="48">
        <v>239560</v>
      </c>
      <c r="E302" s="47">
        <f t="shared" si="8"/>
        <v>227560</v>
      </c>
    </row>
    <row r="303" spans="2:5">
      <c r="B303" s="97" t="s">
        <v>193</v>
      </c>
      <c r="C303" s="47">
        <v>12000</v>
      </c>
      <c r="D303" s="48">
        <v>13115.93</v>
      </c>
      <c r="E303" s="47">
        <f t="shared" si="8"/>
        <v>1115.9300000000003</v>
      </c>
    </row>
    <row r="304" spans="2:5">
      <c r="B304" s="98" t="s">
        <v>194</v>
      </c>
      <c r="C304" s="99">
        <v>0</v>
      </c>
      <c r="D304" s="48">
        <v>12000</v>
      </c>
      <c r="E304" s="47">
        <f t="shared" si="8"/>
        <v>12000</v>
      </c>
    </row>
    <row r="305" spans="2:7">
      <c r="C305" s="84">
        <f>SUM(C288:C304)</f>
        <v>19960236.490000002</v>
      </c>
      <c r="D305" s="84">
        <f>SUM(D288:D304)</f>
        <v>15976995.669999998</v>
      </c>
      <c r="E305" s="84">
        <f>SUM(E288:E304)</f>
        <v>-3983240.82</v>
      </c>
    </row>
    <row r="308" spans="2:7">
      <c r="B308" s="87" t="s">
        <v>195</v>
      </c>
      <c r="C308" s="67" t="s">
        <v>47</v>
      </c>
      <c r="D308" s="21" t="s">
        <v>196</v>
      </c>
      <c r="E308" s="10"/>
    </row>
    <row r="309" spans="2:7">
      <c r="B309" s="22" t="s">
        <v>197</v>
      </c>
      <c r="C309" s="93"/>
      <c r="D309" s="23"/>
      <c r="E309" s="34"/>
    </row>
    <row r="310" spans="2:7">
      <c r="B310" s="24"/>
      <c r="C310" s="37"/>
      <c r="D310" s="25"/>
      <c r="E310" s="34"/>
    </row>
    <row r="311" spans="2:7">
      <c r="B311" s="24" t="s">
        <v>198</v>
      </c>
      <c r="C311" s="47">
        <v>9147318.3800000008</v>
      </c>
      <c r="D311" s="25"/>
      <c r="E311" s="34"/>
    </row>
    <row r="312" spans="2:7">
      <c r="B312" s="24"/>
      <c r="D312" s="25"/>
      <c r="E312" s="34"/>
    </row>
    <row r="313" spans="2:7">
      <c r="B313" s="24" t="s">
        <v>50</v>
      </c>
      <c r="C313" s="37">
        <v>1165045.68</v>
      </c>
      <c r="D313" s="25"/>
      <c r="E313" s="34"/>
    </row>
    <row r="314" spans="2:7">
      <c r="B314" s="24"/>
      <c r="C314" s="25"/>
      <c r="D314" s="25"/>
      <c r="E314" s="34"/>
    </row>
    <row r="315" spans="2:7">
      <c r="B315" s="24" t="s">
        <v>53</v>
      </c>
      <c r="C315" s="37"/>
      <c r="D315" s="25"/>
      <c r="E315" s="34"/>
      <c r="F315" s="10"/>
      <c r="G315" s="10"/>
    </row>
    <row r="316" spans="2:7">
      <c r="B316" s="26"/>
      <c r="C316" s="40"/>
      <c r="D316" s="27"/>
      <c r="E316" s="34"/>
      <c r="F316" s="10"/>
      <c r="G316" s="10"/>
    </row>
    <row r="317" spans="2:7">
      <c r="C317" s="69">
        <f>+C311+C313</f>
        <v>10312364.060000001</v>
      </c>
      <c r="D317" s="21"/>
      <c r="E317" s="10"/>
      <c r="F317" s="10"/>
      <c r="G317" s="10"/>
    </row>
    <row r="318" spans="2:7">
      <c r="F318" s="10"/>
      <c r="G318" s="10"/>
    </row>
    <row r="319" spans="2:7">
      <c r="B319" s="14" t="s">
        <v>199</v>
      </c>
      <c r="F319" s="10"/>
      <c r="G319" s="10"/>
    </row>
    <row r="320" spans="2:7">
      <c r="B320" s="14" t="s">
        <v>200</v>
      </c>
      <c r="F320" s="10"/>
      <c r="G320" s="10"/>
    </row>
    <row r="321" spans="2:7">
      <c r="B321" s="90"/>
      <c r="C321" s="90"/>
      <c r="D321" s="90"/>
      <c r="E321" s="90"/>
      <c r="F321" s="10"/>
      <c r="G321" s="10"/>
    </row>
    <row r="322" spans="2:7">
      <c r="B322" s="100" t="s">
        <v>201</v>
      </c>
      <c r="C322" s="101"/>
      <c r="D322" s="101"/>
      <c r="E322" s="102"/>
      <c r="F322" s="10"/>
      <c r="G322" s="10"/>
    </row>
    <row r="323" spans="2:7">
      <c r="B323" s="103" t="s">
        <v>202</v>
      </c>
      <c r="C323" s="104"/>
      <c r="D323" s="104"/>
      <c r="E323" s="105"/>
      <c r="F323" s="10"/>
      <c r="G323" s="106"/>
    </row>
    <row r="324" spans="2:7">
      <c r="B324" s="107" t="s">
        <v>203</v>
      </c>
      <c r="C324" s="108"/>
      <c r="D324" s="108"/>
      <c r="E324" s="109"/>
      <c r="F324" s="10"/>
      <c r="G324" s="106"/>
    </row>
    <row r="325" spans="2:7">
      <c r="B325" s="110" t="s">
        <v>204</v>
      </c>
      <c r="C325" s="111"/>
      <c r="E325" s="112">
        <f>+[1]EAI!I28</f>
        <v>39759085.949999996</v>
      </c>
      <c r="F325" s="10"/>
      <c r="G325" s="106"/>
    </row>
    <row r="326" spans="2:7">
      <c r="B326" s="113"/>
      <c r="C326" s="113"/>
      <c r="D326" s="10"/>
      <c r="F326" s="10"/>
      <c r="G326" s="106"/>
    </row>
    <row r="327" spans="2:7">
      <c r="B327" s="114" t="s">
        <v>205</v>
      </c>
      <c r="C327" s="114"/>
      <c r="D327" s="115"/>
      <c r="E327" s="116">
        <f>SUM(D327:D332)</f>
        <v>0</v>
      </c>
      <c r="F327" s="10"/>
      <c r="G327" s="10"/>
    </row>
    <row r="328" spans="2:7">
      <c r="B328" s="117" t="s">
        <v>206</v>
      </c>
      <c r="C328" s="117"/>
      <c r="D328" s="118" t="s">
        <v>207</v>
      </c>
      <c r="E328" s="119"/>
      <c r="F328" s="10"/>
      <c r="G328" s="10"/>
    </row>
    <row r="329" spans="2:7">
      <c r="B329" s="117" t="s">
        <v>208</v>
      </c>
      <c r="C329" s="117"/>
      <c r="D329" s="118" t="s">
        <v>207</v>
      </c>
      <c r="E329" s="119"/>
      <c r="F329" s="10"/>
      <c r="G329" s="106"/>
    </row>
    <row r="330" spans="2:7">
      <c r="B330" s="117" t="s">
        <v>209</v>
      </c>
      <c r="C330" s="117"/>
      <c r="D330" s="118" t="s">
        <v>207</v>
      </c>
      <c r="E330" s="119"/>
      <c r="F330" s="10"/>
      <c r="G330" s="10"/>
    </row>
    <row r="331" spans="2:7">
      <c r="B331" s="117" t="s">
        <v>210</v>
      </c>
      <c r="C331" s="117"/>
      <c r="D331" s="118" t="s">
        <v>207</v>
      </c>
      <c r="E331" s="119"/>
      <c r="F331" s="10"/>
      <c r="G331" s="10"/>
    </row>
    <row r="332" spans="2:7">
      <c r="B332" s="120" t="s">
        <v>211</v>
      </c>
      <c r="C332" s="121"/>
      <c r="D332" s="118">
        <v>0</v>
      </c>
      <c r="E332" s="119"/>
      <c r="F332" s="10"/>
      <c r="G332" s="10"/>
    </row>
    <row r="333" spans="2:7">
      <c r="B333" s="113"/>
      <c r="C333" s="113"/>
      <c r="D333" s="10"/>
      <c r="F333" s="10"/>
      <c r="G333" s="10"/>
    </row>
    <row r="334" spans="2:7">
      <c r="B334" s="114" t="s">
        <v>212</v>
      </c>
      <c r="C334" s="114"/>
      <c r="D334" s="115"/>
      <c r="E334" s="122">
        <f>SUM(D334:D338)</f>
        <v>15351920.18</v>
      </c>
      <c r="F334" s="10"/>
      <c r="G334" s="10"/>
    </row>
    <row r="335" spans="2:7">
      <c r="B335" s="117" t="s">
        <v>213</v>
      </c>
      <c r="C335" s="117"/>
      <c r="D335" s="118" t="s">
        <v>207</v>
      </c>
      <c r="E335" s="119"/>
      <c r="F335" s="10"/>
      <c r="G335" s="10"/>
    </row>
    <row r="336" spans="2:7">
      <c r="B336" s="117" t="s">
        <v>214</v>
      </c>
      <c r="C336" s="117"/>
      <c r="D336" s="118" t="s">
        <v>207</v>
      </c>
      <c r="E336" s="119"/>
      <c r="F336" s="10"/>
      <c r="G336" s="10"/>
    </row>
    <row r="337" spans="2:7">
      <c r="B337" s="117" t="s">
        <v>215</v>
      </c>
      <c r="C337" s="117"/>
      <c r="D337" s="118" t="s">
        <v>207</v>
      </c>
      <c r="E337" s="119"/>
      <c r="F337" s="10"/>
      <c r="G337" s="10"/>
    </row>
    <row r="338" spans="2:7">
      <c r="B338" s="123" t="s">
        <v>216</v>
      </c>
      <c r="C338" s="124"/>
      <c r="D338" s="125">
        <v>15351920.18</v>
      </c>
      <c r="E338" s="126"/>
      <c r="F338" s="10"/>
      <c r="G338" s="10"/>
    </row>
    <row r="339" spans="2:7">
      <c r="B339" s="113"/>
      <c r="C339" s="113"/>
      <c r="F339" s="10"/>
      <c r="G339" s="10"/>
    </row>
    <row r="340" spans="2:7">
      <c r="B340" s="127" t="s">
        <v>217</v>
      </c>
      <c r="C340" s="127"/>
      <c r="E340" s="128">
        <f>+E325+E327-E334</f>
        <v>24407165.769999996</v>
      </c>
      <c r="F340" s="129"/>
      <c r="G340" s="32"/>
    </row>
    <row r="341" spans="2:7">
      <c r="B341" s="90"/>
      <c r="C341" s="90"/>
      <c r="D341" s="90"/>
      <c r="E341" s="90"/>
      <c r="F341" s="10"/>
      <c r="G341" s="10"/>
    </row>
    <row r="342" spans="2:7">
      <c r="B342" s="90"/>
      <c r="C342" s="90"/>
      <c r="D342" s="90"/>
      <c r="E342" s="90"/>
      <c r="F342" s="10"/>
      <c r="G342" s="32"/>
    </row>
    <row r="343" spans="2:7">
      <c r="B343" s="90"/>
      <c r="C343" s="90"/>
      <c r="D343" s="90"/>
      <c r="E343" s="90"/>
      <c r="F343" s="10"/>
      <c r="G343" s="10"/>
    </row>
    <row r="344" spans="2:7">
      <c r="B344" s="100" t="s">
        <v>218</v>
      </c>
      <c r="C344" s="101"/>
      <c r="D344" s="101"/>
      <c r="E344" s="102"/>
      <c r="F344" s="10"/>
      <c r="G344" s="10"/>
    </row>
    <row r="345" spans="2:7">
      <c r="B345" s="103" t="s">
        <v>202</v>
      </c>
      <c r="C345" s="104"/>
      <c r="D345" s="104"/>
      <c r="E345" s="105"/>
      <c r="F345" s="10"/>
      <c r="G345" s="10"/>
    </row>
    <row r="346" spans="2:7">
      <c r="B346" s="107" t="s">
        <v>203</v>
      </c>
      <c r="C346" s="108"/>
      <c r="D346" s="108"/>
      <c r="E346" s="109"/>
      <c r="F346" s="10"/>
      <c r="G346" s="10"/>
    </row>
    <row r="347" spans="2:7">
      <c r="B347" s="110" t="s">
        <v>219</v>
      </c>
      <c r="C347" s="111"/>
      <c r="E347" s="130">
        <f>+[1]CAdmon!J22</f>
        <v>29258954.18</v>
      </c>
      <c r="F347" s="10"/>
      <c r="G347" s="10"/>
    </row>
    <row r="348" spans="2:7">
      <c r="B348" s="113"/>
      <c r="C348" s="113"/>
      <c r="F348" s="10"/>
      <c r="G348" s="10"/>
    </row>
    <row r="349" spans="2:7">
      <c r="B349" s="131" t="s">
        <v>220</v>
      </c>
      <c r="C349" s="131"/>
      <c r="D349" s="115"/>
      <c r="E349" s="132">
        <f>SUM(D349:D366)</f>
        <v>10344578.15</v>
      </c>
      <c r="F349" s="10"/>
      <c r="G349" s="10"/>
    </row>
    <row r="350" spans="2:7">
      <c r="B350" s="117" t="s">
        <v>221</v>
      </c>
      <c r="C350" s="117"/>
      <c r="D350" s="125">
        <f>+[1]COG!J38</f>
        <v>250931.1</v>
      </c>
      <c r="E350" s="133"/>
      <c r="F350" s="10"/>
      <c r="G350" s="10"/>
    </row>
    <row r="351" spans="2:7">
      <c r="B351" s="117" t="s">
        <v>222</v>
      </c>
      <c r="C351" s="117"/>
      <c r="D351" s="125">
        <f>+[1]COG!J39</f>
        <v>0</v>
      </c>
      <c r="E351" s="133"/>
      <c r="F351" s="10"/>
      <c r="G351" s="10"/>
    </row>
    <row r="352" spans="2:7">
      <c r="B352" s="117" t="s">
        <v>223</v>
      </c>
      <c r="C352" s="117"/>
      <c r="D352" s="125">
        <f>+[1]COG!J40</f>
        <v>15560.9</v>
      </c>
      <c r="E352" s="133"/>
      <c r="F352" s="10"/>
      <c r="G352" s="10"/>
    </row>
    <row r="353" spans="2:7">
      <c r="B353" s="117" t="s">
        <v>224</v>
      </c>
      <c r="C353" s="117"/>
      <c r="D353" s="125">
        <v>0</v>
      </c>
      <c r="E353" s="133"/>
      <c r="F353" s="10"/>
      <c r="G353" s="10"/>
    </row>
    <row r="354" spans="2:7">
      <c r="B354" s="117" t="s">
        <v>225</v>
      </c>
      <c r="C354" s="117"/>
      <c r="D354" s="125">
        <v>0</v>
      </c>
      <c r="E354" s="133"/>
      <c r="F354" s="10"/>
      <c r="G354" s="106"/>
    </row>
    <row r="355" spans="2:7">
      <c r="B355" s="117" t="s">
        <v>226</v>
      </c>
      <c r="C355" s="117"/>
      <c r="D355" s="125">
        <f>+[1]COG!J41</f>
        <v>930767.77</v>
      </c>
      <c r="E355" s="133"/>
      <c r="F355" s="10"/>
      <c r="G355" s="10"/>
    </row>
    <row r="356" spans="2:7">
      <c r="B356" s="117" t="s">
        <v>227</v>
      </c>
      <c r="C356" s="117"/>
      <c r="D356" s="125" t="s">
        <v>207</v>
      </c>
      <c r="E356" s="133"/>
      <c r="F356" s="10"/>
      <c r="G356" s="106"/>
    </row>
    <row r="357" spans="2:7">
      <c r="B357" s="117" t="s">
        <v>228</v>
      </c>
      <c r="C357" s="117"/>
      <c r="D357" s="125" t="s">
        <v>207</v>
      </c>
      <c r="E357" s="133"/>
      <c r="F357" s="10"/>
      <c r="G357" s="10"/>
    </row>
    <row r="358" spans="2:7">
      <c r="B358" s="117" t="s">
        <v>229</v>
      </c>
      <c r="C358" s="117"/>
      <c r="D358" s="125" t="s">
        <v>207</v>
      </c>
      <c r="E358" s="133"/>
      <c r="F358" s="10"/>
      <c r="G358" s="106"/>
    </row>
    <row r="359" spans="2:7">
      <c r="B359" s="117" t="s">
        <v>230</v>
      </c>
      <c r="C359" s="117"/>
      <c r="D359" s="125">
        <f>+[1]COG!J43</f>
        <v>9147318.3800000008</v>
      </c>
      <c r="E359" s="133"/>
      <c r="F359" s="10"/>
      <c r="G359" s="106"/>
    </row>
    <row r="360" spans="2:7">
      <c r="B360" s="117" t="s">
        <v>231</v>
      </c>
      <c r="C360" s="117"/>
      <c r="D360" s="125" t="s">
        <v>207</v>
      </c>
      <c r="E360" s="133"/>
      <c r="F360" s="10"/>
      <c r="G360" s="106"/>
    </row>
    <row r="361" spans="2:7">
      <c r="B361" s="117" t="s">
        <v>232</v>
      </c>
      <c r="C361" s="117"/>
      <c r="D361" s="125" t="s">
        <v>207</v>
      </c>
      <c r="E361" s="133"/>
      <c r="F361" s="10"/>
      <c r="G361" s="106"/>
    </row>
    <row r="362" spans="2:7">
      <c r="B362" s="117" t="s">
        <v>233</v>
      </c>
      <c r="C362" s="117"/>
      <c r="D362" s="125" t="s">
        <v>207</v>
      </c>
      <c r="E362" s="133"/>
      <c r="F362" s="10"/>
      <c r="G362" s="134"/>
    </row>
    <row r="363" spans="2:7">
      <c r="B363" s="117" t="s">
        <v>234</v>
      </c>
      <c r="C363" s="117"/>
      <c r="D363" s="125" t="s">
        <v>207</v>
      </c>
      <c r="E363" s="133"/>
      <c r="F363" s="10"/>
      <c r="G363" s="10"/>
    </row>
    <row r="364" spans="2:7">
      <c r="B364" s="117" t="s">
        <v>235</v>
      </c>
      <c r="C364" s="117"/>
      <c r="D364" s="125" t="s">
        <v>207</v>
      </c>
      <c r="E364" s="133"/>
      <c r="F364" s="10"/>
      <c r="G364" s="10"/>
    </row>
    <row r="365" spans="2:7">
      <c r="B365" s="117" t="s">
        <v>236</v>
      </c>
      <c r="C365" s="117"/>
      <c r="D365" s="125" t="s">
        <v>207</v>
      </c>
      <c r="E365" s="133"/>
      <c r="F365" s="10"/>
      <c r="G365" s="10"/>
    </row>
    <row r="366" spans="2:7">
      <c r="B366" s="135" t="s">
        <v>237</v>
      </c>
      <c r="C366" s="136"/>
      <c r="D366" s="125">
        <v>0</v>
      </c>
      <c r="E366" s="133"/>
      <c r="F366" s="10"/>
      <c r="G366" s="10"/>
    </row>
    <row r="367" spans="2:7">
      <c r="B367" s="113"/>
      <c r="C367" s="113"/>
      <c r="D367" s="137"/>
      <c r="F367" s="10"/>
      <c r="G367" s="10"/>
    </row>
    <row r="368" spans="2:7">
      <c r="B368" s="131" t="s">
        <v>238</v>
      </c>
      <c r="C368" s="131"/>
      <c r="D368" s="138"/>
      <c r="E368" s="132">
        <f>SUM(D368:D375)</f>
        <v>-0.9</v>
      </c>
      <c r="F368" s="10"/>
      <c r="G368" s="10"/>
    </row>
    <row r="369" spans="2:7">
      <c r="B369" s="117" t="s">
        <v>239</v>
      </c>
      <c r="C369" s="117"/>
      <c r="D369" s="125" t="s">
        <v>207</v>
      </c>
      <c r="E369" s="133"/>
      <c r="F369" s="10"/>
      <c r="G369" s="10"/>
    </row>
    <row r="370" spans="2:7">
      <c r="B370" s="117" t="s">
        <v>240</v>
      </c>
      <c r="C370" s="117"/>
      <c r="D370" s="125" t="s">
        <v>207</v>
      </c>
      <c r="E370" s="133"/>
      <c r="F370" s="10"/>
      <c r="G370" s="10"/>
    </row>
    <row r="371" spans="2:7">
      <c r="B371" s="117" t="s">
        <v>241</v>
      </c>
      <c r="C371" s="117"/>
      <c r="D371" s="125" t="s">
        <v>207</v>
      </c>
      <c r="E371" s="133"/>
      <c r="F371" s="10"/>
      <c r="G371" s="10"/>
    </row>
    <row r="372" spans="2:7">
      <c r="B372" s="117" t="s">
        <v>242</v>
      </c>
      <c r="C372" s="117"/>
      <c r="D372" s="125" t="s">
        <v>207</v>
      </c>
      <c r="E372" s="133"/>
      <c r="F372" s="10"/>
      <c r="G372" s="10"/>
    </row>
    <row r="373" spans="2:7">
      <c r="B373" s="117" t="s">
        <v>243</v>
      </c>
      <c r="C373" s="117"/>
      <c r="D373" s="125" t="s">
        <v>207</v>
      </c>
      <c r="E373" s="133"/>
      <c r="F373" s="10"/>
      <c r="G373" s="10"/>
    </row>
    <row r="374" spans="2:7">
      <c r="B374" s="117" t="s">
        <v>244</v>
      </c>
      <c r="C374" s="117"/>
      <c r="D374" s="125" t="s">
        <v>207</v>
      </c>
      <c r="E374" s="133"/>
      <c r="F374" s="10"/>
      <c r="G374" s="10"/>
    </row>
    <row r="375" spans="2:7">
      <c r="B375" s="135" t="s">
        <v>245</v>
      </c>
      <c r="C375" s="136"/>
      <c r="D375" s="125">
        <v>-0.9</v>
      </c>
      <c r="E375" s="133"/>
      <c r="F375" s="10"/>
      <c r="G375" s="10"/>
    </row>
    <row r="376" spans="2:7">
      <c r="B376" s="113"/>
      <c r="C376" s="113"/>
      <c r="F376" s="10"/>
      <c r="G376" s="10"/>
    </row>
    <row r="377" spans="2:7">
      <c r="B377" s="139" t="s">
        <v>246</v>
      </c>
      <c r="E377" s="128">
        <f>+E347-E349+E368</f>
        <v>18914375.130000003</v>
      </c>
      <c r="F377" s="106"/>
      <c r="G377" s="106"/>
    </row>
    <row r="378" spans="2:7">
      <c r="F378" s="140"/>
      <c r="G378" s="32"/>
    </row>
    <row r="379" spans="2:7">
      <c r="F379" s="140"/>
      <c r="G379" s="10"/>
    </row>
    <row r="380" spans="2:7">
      <c r="F380" s="140"/>
      <c r="G380" s="10"/>
    </row>
    <row r="381" spans="2:7">
      <c r="F381" s="140"/>
      <c r="G381" s="10"/>
    </row>
    <row r="382" spans="2:7">
      <c r="F382" s="140"/>
      <c r="G382" s="10"/>
    </row>
    <row r="383" spans="2:7">
      <c r="F383" s="140"/>
      <c r="G383" s="10"/>
    </row>
    <row r="384" spans="2:7">
      <c r="F384" s="10"/>
      <c r="G384" s="10"/>
    </row>
    <row r="385" spans="2:7">
      <c r="B385" s="12" t="s">
        <v>247</v>
      </c>
      <c r="C385" s="12"/>
      <c r="D385" s="12"/>
      <c r="E385" s="12"/>
      <c r="F385" s="12"/>
      <c r="G385" s="10"/>
    </row>
    <row r="386" spans="2:7">
      <c r="B386" s="141"/>
      <c r="C386" s="141"/>
      <c r="D386" s="141"/>
      <c r="E386" s="141"/>
      <c r="F386" s="141"/>
      <c r="G386" s="10"/>
    </row>
    <row r="387" spans="2:7">
      <c r="B387" s="141"/>
      <c r="C387" s="141"/>
      <c r="D387" s="141"/>
      <c r="E387" s="141"/>
      <c r="F387" s="141"/>
      <c r="G387" s="10"/>
    </row>
    <row r="388" spans="2:7">
      <c r="B388" s="54" t="s">
        <v>248</v>
      </c>
      <c r="C388" s="55" t="s">
        <v>45</v>
      </c>
      <c r="D388" s="85" t="s">
        <v>46</v>
      </c>
      <c r="E388" s="85" t="s">
        <v>47</v>
      </c>
      <c r="F388" s="10"/>
      <c r="G388" s="10"/>
    </row>
    <row r="389" spans="2:7">
      <c r="B389" s="22" t="s">
        <v>249</v>
      </c>
      <c r="C389" s="142">
        <v>0</v>
      </c>
      <c r="D389" s="93"/>
      <c r="E389" s="93"/>
      <c r="F389" s="10"/>
      <c r="G389" s="10"/>
    </row>
    <row r="390" spans="2:7">
      <c r="B390" s="26"/>
      <c r="C390" s="143">
        <v>0</v>
      </c>
      <c r="D390" s="144">
        <v>0</v>
      </c>
      <c r="E390" s="144">
        <v>0</v>
      </c>
      <c r="F390" s="10"/>
      <c r="G390" s="10"/>
    </row>
    <row r="391" spans="2:7">
      <c r="C391" s="21">
        <f>SUM(C390:C390)</f>
        <v>0</v>
      </c>
      <c r="D391" s="21">
        <f>SUM(D390:D390)</f>
        <v>0</v>
      </c>
      <c r="E391" s="21">
        <f>SUM(E390:E390)</f>
        <v>0</v>
      </c>
      <c r="F391" s="10"/>
      <c r="G391" s="10"/>
    </row>
    <row r="392" spans="2:7">
      <c r="F392" s="10"/>
      <c r="G392" s="10"/>
    </row>
    <row r="393" spans="2:7">
      <c r="F393" s="10"/>
      <c r="G393" s="10"/>
    </row>
    <row r="394" spans="2:7">
      <c r="B394" s="2" t="s">
        <v>250</v>
      </c>
      <c r="F394" s="10"/>
      <c r="G394" s="10"/>
    </row>
    <row r="395" spans="2:7">
      <c r="F395" s="10"/>
      <c r="G395" s="10"/>
    </row>
    <row r="396" spans="2:7">
      <c r="C396" s="90"/>
      <c r="D396" s="90"/>
      <c r="E396" s="90"/>
    </row>
    <row r="397" spans="2:7" s="10" customFormat="1"/>
    <row r="398" spans="2:7" s="10" customFormat="1">
      <c r="B398" s="145"/>
      <c r="C398" s="145"/>
      <c r="D398" s="145"/>
      <c r="E398" s="145"/>
      <c r="F398" s="145"/>
      <c r="G398" s="19"/>
    </row>
    <row r="399" spans="2:7" s="10" customFormat="1">
      <c r="B399" s="146"/>
      <c r="C399" s="145"/>
      <c r="D399" s="147"/>
      <c r="E399" s="147"/>
      <c r="G399" s="148"/>
    </row>
    <row r="400" spans="2:7" s="10" customFormat="1">
      <c r="B400" s="146"/>
      <c r="C400" s="145"/>
      <c r="D400" s="147"/>
      <c r="E400" s="147"/>
      <c r="F400" s="148"/>
      <c r="G400" s="148"/>
    </row>
    <row r="401" spans="2:7" s="10" customFormat="1">
      <c r="B401" s="145"/>
      <c r="C401" s="145"/>
      <c r="D401" s="145"/>
      <c r="E401" s="145"/>
      <c r="F401" s="145"/>
      <c r="G401" s="145"/>
    </row>
    <row r="402" spans="2:7" s="10" customFormat="1">
      <c r="B402" s="145"/>
      <c r="C402" s="145"/>
      <c r="D402" s="145"/>
      <c r="E402" s="145"/>
      <c r="F402" s="145"/>
      <c r="G402" s="145"/>
    </row>
    <row r="403" spans="2:7" s="10" customFormat="1">
      <c r="G403" s="19"/>
    </row>
    <row r="404" spans="2:7" s="10" customFormat="1"/>
    <row r="405" spans="2:7" s="10" customFormat="1"/>
    <row r="406" spans="2:7" s="10" customFormat="1"/>
    <row r="407" spans="2:7" s="10" customFormat="1"/>
    <row r="408" spans="2:7" s="10" customFormat="1"/>
    <row r="409" spans="2:7" s="10" customFormat="1"/>
    <row r="410" spans="2:7" s="10" customFormat="1"/>
    <row r="411" spans="2:7" s="10" customFormat="1"/>
    <row r="412" spans="2:7" s="10" customFormat="1"/>
    <row r="413" spans="2:7" s="10" customFormat="1"/>
    <row r="414" spans="2:7" s="10" customFormat="1"/>
    <row r="415" spans="2:7" s="10" customFormat="1"/>
    <row r="416" spans="2:7" s="10" customFormat="1"/>
    <row r="417" s="10" customFormat="1"/>
    <row r="418" s="10" customFormat="1"/>
    <row r="419" s="10" customFormat="1"/>
    <row r="420" s="10" customFormat="1"/>
    <row r="421" s="10" customFormat="1"/>
    <row r="422" s="10" customFormat="1"/>
    <row r="423" s="10" customFormat="1"/>
    <row r="424" s="10" customFormat="1"/>
    <row r="425" s="10" customFormat="1"/>
  </sheetData>
  <mergeCells count="67">
    <mergeCell ref="D400:E400"/>
    <mergeCell ref="B373:C373"/>
    <mergeCell ref="B374:C374"/>
    <mergeCell ref="B375:C375"/>
    <mergeCell ref="B376:C376"/>
    <mergeCell ref="B385:F385"/>
    <mergeCell ref="D399:E399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0:C340"/>
    <mergeCell ref="B344:E344"/>
    <mergeCell ref="B345:E345"/>
    <mergeCell ref="B346:E346"/>
    <mergeCell ref="B347:C347"/>
    <mergeCell ref="B348:C348"/>
    <mergeCell ref="B334:C334"/>
    <mergeCell ref="B335:C335"/>
    <mergeCell ref="B336:C336"/>
    <mergeCell ref="B337:C337"/>
    <mergeCell ref="B338:C338"/>
    <mergeCell ref="B339:C339"/>
    <mergeCell ref="B328:C328"/>
    <mergeCell ref="B329:C329"/>
    <mergeCell ref="B330:C330"/>
    <mergeCell ref="B331:C331"/>
    <mergeCell ref="B332:C332"/>
    <mergeCell ref="B333:C333"/>
    <mergeCell ref="B322:E322"/>
    <mergeCell ref="B323:E323"/>
    <mergeCell ref="B324:E324"/>
    <mergeCell ref="B325:C325"/>
    <mergeCell ref="B326:C326"/>
    <mergeCell ref="B327:C327"/>
    <mergeCell ref="D143:E143"/>
    <mergeCell ref="D150:E150"/>
    <mergeCell ref="D157:E157"/>
    <mergeCell ref="D169:E169"/>
    <mergeCell ref="D175:E175"/>
    <mergeCell ref="F275:G275"/>
    <mergeCell ref="A2:G2"/>
    <mergeCell ref="A3:G3"/>
    <mergeCell ref="A4:G4"/>
    <mergeCell ref="A9:G9"/>
    <mergeCell ref="D78:E78"/>
    <mergeCell ref="D136:E136"/>
  </mergeCells>
  <dataValidations count="4">
    <dataValidation allowBlank="1" showInputMessage="1" showErrorMessage="1" prompt="Especificar origen de dicho recurso: Federal, Estatal, Municipal, Particulares." sqref="D132 D139 D146"/>
    <dataValidation allowBlank="1" showInputMessage="1" showErrorMessage="1" prompt="Características cualitativas significativas que les impacten financieramente." sqref="D111:E111 E132 E139 E146"/>
    <dataValidation allowBlank="1" showInputMessage="1" showErrorMessage="1" prompt="Corresponde al número de la cuenta de acuerdo al Plan de Cuentas emitido por el CONAC (DOF 22/11/2010)." sqref="B111"/>
    <dataValidation allowBlank="1" showInputMessage="1" showErrorMessage="1" prompt="Saldo final del periodo que corresponde la cuenta pública presentada (mensual:  enero, febrero, marzo, etc.; trimestral: 1er, 2do, 3ro. o 4to.)." sqref="C111 C132 C139 C146"/>
  </dataValidations>
  <pageMargins left="0.31496062992125984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2017-07-08T20:49:07Z</cp:lastPrinted>
  <dcterms:created xsi:type="dcterms:W3CDTF">2017-07-08T20:46:28Z</dcterms:created>
  <dcterms:modified xsi:type="dcterms:W3CDTF">2017-07-08T20:49:52Z</dcterms:modified>
</cp:coreProperties>
</file>